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65521" windowWidth="15360" windowHeight="9090" tabRatio="725" activeTab="0"/>
  </bookViews>
  <sheets>
    <sheet name="Intervallhalb. mit Schiebern" sheetId="1" r:id="rId1"/>
    <sheet name="Intervallhalb. ohne Schieber" sheetId="2" r:id="rId2"/>
    <sheet name="Newtonverf. mit Schiebern" sheetId="3" r:id="rId3"/>
    <sheet name="Newtonverf. ohne Schieber" sheetId="4" r:id="rId4"/>
  </sheets>
  <definedNames/>
  <calcPr fullCalcOnLoad="1"/>
</workbook>
</file>

<file path=xl/sharedStrings.xml><?xml version="1.0" encoding="utf-8"?>
<sst xmlns="http://schemas.openxmlformats.org/spreadsheetml/2006/main" count="125" uniqueCount="43">
  <si>
    <t xml:space="preserve">Schrittweite = </t>
  </si>
  <si>
    <t>Wertetabelle</t>
  </si>
  <si>
    <t>x</t>
  </si>
  <si>
    <t>y</t>
  </si>
  <si>
    <t xml:space="preserve">linke Grenze = </t>
  </si>
  <si>
    <t xml:space="preserve">rechte Grenze = </t>
  </si>
  <si>
    <t>variables Koordinatensystem</t>
  </si>
  <si>
    <t>H.Kohorst, Lemgo 2004</t>
  </si>
  <si>
    <t>links</t>
  </si>
  <si>
    <t>rechts</t>
  </si>
  <si>
    <t>mitte</t>
  </si>
  <si>
    <t>f (links)</t>
  </si>
  <si>
    <t>f (rechts)</t>
  </si>
  <si>
    <t>f (mitte)</t>
  </si>
  <si>
    <t xml:space="preserve">Nullstelle ( ungefähr ) bei   x =  </t>
  </si>
  <si>
    <t xml:space="preserve">zugehöriger Funktionswert   y =  </t>
  </si>
  <si>
    <t>Bitte Daten in die gelben Felder eingeben und</t>
  </si>
  <si>
    <t xml:space="preserve">   Intervall mit Vorzeichenwechsel einstellen !</t>
  </si>
  <si>
    <t>a =</t>
  </si>
  <si>
    <t>b =</t>
  </si>
  <si>
    <t>c =</t>
  </si>
  <si>
    <t>d =</t>
  </si>
  <si>
    <t>e =</t>
  </si>
  <si>
    <t>f =</t>
  </si>
  <si>
    <t>g =</t>
  </si>
  <si>
    <t xml:space="preserve">        numerische Nullstellenermittlung mit Intervallhalbierungsverfahren</t>
  </si>
  <si>
    <t>Nullstellenberechnung und Funktionenplotter für Polynomfunktionen             x ----&gt; ax^6 + bx^5 + cx^4 + dx^3+ex^2+fx+g</t>
  </si>
  <si>
    <t>Schritt</t>
  </si>
  <si>
    <t xml:space="preserve"> Bitte Schieberegler für Parameter und für ein</t>
  </si>
  <si>
    <t xml:space="preserve">   auf Vorzeichenwechsel im Intervall achten !</t>
  </si>
  <si>
    <t>kleinster Fehler:</t>
  </si>
  <si>
    <t>Tang.-Steig.</t>
  </si>
  <si>
    <t>Näherung</t>
  </si>
  <si>
    <t>f (Näherung)</t>
  </si>
  <si>
    <t xml:space="preserve">   Bitte Schieberegler für Parameter und für</t>
  </si>
  <si>
    <t xml:space="preserve">        das Darstellungsintervall einstellen !</t>
  </si>
  <si>
    <t xml:space="preserve">   numerische Nullstellenermittlung mit Newton-Verfahren</t>
  </si>
  <si>
    <t xml:space="preserve"> =1.Näherung</t>
  </si>
  <si>
    <t>1.Näherg.=linke Grenze=</t>
  </si>
  <si>
    <t>rechte Grenze=</t>
  </si>
  <si>
    <t>Schrittweite=</t>
  </si>
  <si>
    <t xml:space="preserve">  Bitte Daten für Parameter und Darstellungs-</t>
  </si>
  <si>
    <t xml:space="preserve">     intervall in die gelben Felder eingeben !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</si>
</sst>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  <numFmt numFmtId="176" formatCode="0.0000000000"/>
    <numFmt numFmtId="177" formatCode="0.000000000000"/>
    <numFmt numFmtId="178" formatCode="0.000000"/>
    <numFmt numFmtId="179" formatCode="0.000000000"/>
    <numFmt numFmtId="180" formatCode="dd/mm/yyyy"/>
    <numFmt numFmtId="181" formatCode="0.00000000000"/>
    <numFmt numFmtId="182" formatCode="0.000000000000000"/>
  </numFmts>
  <fonts count="25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.75"/>
      <name val="Arial"/>
      <family val="0"/>
    </font>
    <font>
      <b/>
      <sz val="13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6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4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sz val="10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6" fillId="2" borderId="1" xfId="0" applyFont="1" applyFill="1" applyBorder="1" applyAlignment="1" applyProtection="1">
      <alignment horizontal="center"/>
      <protection/>
    </xf>
    <xf numFmtId="174" fontId="7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20" fillId="0" borderId="3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79" fontId="10" fillId="0" borderId="1" xfId="0" applyNumberFormat="1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2" fillId="0" borderId="5" xfId="0" applyFont="1" applyBorder="1" applyAlignment="1" applyProtection="1">
      <alignment horizontal="center"/>
      <protection/>
    </xf>
    <xf numFmtId="179" fontId="22" fillId="0" borderId="5" xfId="0" applyNumberFormat="1" applyFont="1" applyFill="1" applyBorder="1" applyAlignment="1" applyProtection="1">
      <alignment horizontal="center"/>
      <protection/>
    </xf>
    <xf numFmtId="178" fontId="7" fillId="0" borderId="1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2" fontId="0" fillId="0" borderId="3" xfId="0" applyNumberFormat="1" applyFont="1" applyBorder="1" applyAlignment="1" applyProtection="1">
      <alignment/>
      <protection/>
    </xf>
    <xf numFmtId="174" fontId="0" fillId="0" borderId="4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 vertical="center"/>
      <protection/>
    </xf>
    <xf numFmtId="176" fontId="10" fillId="5" borderId="6" xfId="0" applyNumberFormat="1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/>
      <protection/>
    </xf>
    <xf numFmtId="176" fontId="8" fillId="5" borderId="5" xfId="0" applyNumberFormat="1" applyFont="1" applyFill="1" applyBorder="1" applyAlignment="1" applyProtection="1">
      <alignment horizontal="right"/>
      <protection/>
    </xf>
    <xf numFmtId="179" fontId="11" fillId="5" borderId="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2" fontId="0" fillId="0" borderId="1" xfId="0" applyNumberFormat="1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6" fillId="6" borderId="6" xfId="0" applyFont="1" applyFill="1" applyBorder="1" applyAlignment="1" applyProtection="1">
      <alignment/>
      <protection/>
    </xf>
    <xf numFmtId="0" fontId="16" fillId="6" borderId="5" xfId="0" applyFont="1" applyFill="1" applyBorder="1" applyAlignment="1" applyProtection="1">
      <alignment/>
      <protection/>
    </xf>
    <xf numFmtId="0" fontId="17" fillId="6" borderId="5" xfId="0" applyFont="1" applyFill="1" applyBorder="1" applyAlignment="1" applyProtection="1">
      <alignment horizontal="right"/>
      <protection/>
    </xf>
    <xf numFmtId="179" fontId="18" fillId="6" borderId="7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7" fillId="0" borderId="7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0" fillId="0" borderId="3" xfId="0" applyNumberFormat="1" applyFont="1" applyBorder="1" applyAlignment="1" applyProtection="1">
      <alignment/>
      <protection locked="0"/>
    </xf>
    <xf numFmtId="174" fontId="0" fillId="0" borderId="4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0" fillId="0" borderId="8" xfId="0" applyFont="1" applyBorder="1" applyAlignment="1" applyProtection="1">
      <alignment horizontal="center"/>
      <protection/>
    </xf>
    <xf numFmtId="0" fontId="10" fillId="0" borderId="6" xfId="0" applyNumberFormat="1" applyFont="1" applyBorder="1" applyAlignment="1" applyProtection="1">
      <alignment horizontal="center"/>
      <protection/>
    </xf>
    <xf numFmtId="0" fontId="18" fillId="6" borderId="7" xfId="0" applyNumberFormat="1" applyFont="1" applyFill="1" applyBorder="1" applyAlignment="1" applyProtection="1">
      <alignment horizontal="center"/>
      <protection/>
    </xf>
    <xf numFmtId="0" fontId="22" fillId="0" borderId="9" xfId="0" applyFont="1" applyBorder="1" applyAlignment="1" applyProtection="1">
      <alignment horizontal="center"/>
      <protection/>
    </xf>
    <xf numFmtId="179" fontId="22" fillId="0" borderId="9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179" fontId="10" fillId="0" borderId="0" xfId="0" applyNumberFormat="1" applyFont="1" applyBorder="1" applyAlignment="1" applyProtection="1">
      <alignment horizontal="center"/>
      <protection/>
    </xf>
    <xf numFmtId="0" fontId="10" fillId="0" borderId="1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 quotePrefix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'Intervallhalb. mit Schiebern'!$O$5:$O$205</c:f>
              <c:numCache/>
            </c:numRef>
          </c:xVal>
          <c:yVal>
            <c:numRef>
              <c:f>'Intervallhalb. mit Schiebern'!$P$5:$P$205</c:f>
              <c:numCache/>
            </c:numRef>
          </c:yVal>
          <c:smooth val="1"/>
        </c:ser>
        <c:axId val="43109022"/>
        <c:axId val="52436879"/>
      </c:scatterChart>
      <c:valAx>
        <c:axId val="431090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36879"/>
        <c:crosses val="autoZero"/>
        <c:crossBetween val="midCat"/>
        <c:dispUnits/>
        <c:majorUnit val="0.5"/>
        <c:minorUnit val="0.1"/>
      </c:valAx>
      <c:valAx>
        <c:axId val="52436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0902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'Intervallhalb. ohne Schieber'!$O$5:$O$205</c:f>
              <c:numCache/>
            </c:numRef>
          </c:xVal>
          <c:yVal>
            <c:numRef>
              <c:f>'Intervallhalb. ohne Schieber'!$P$5:$P$205</c:f>
              <c:numCache/>
            </c:numRef>
          </c:yVal>
          <c:smooth val="1"/>
        </c:ser>
        <c:axId val="2169864"/>
        <c:axId val="19528777"/>
      </c:scatterChart>
      <c:valAx>
        <c:axId val="21698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28777"/>
        <c:crosses val="autoZero"/>
        <c:crossBetween val="midCat"/>
        <c:dispUnits/>
        <c:majorUnit val="0.5"/>
        <c:minorUnit val="0.1"/>
      </c:val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9864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'Newtonverf. mit Schiebern'!$O$5:$O$205</c:f>
              <c:numCache/>
            </c:numRef>
          </c:xVal>
          <c:yVal>
            <c:numRef>
              <c:f>'Newtonverf. mit Schiebern'!$P$5:$P$205</c:f>
              <c:numCache/>
            </c:numRef>
          </c:yVal>
          <c:smooth val="1"/>
        </c:ser>
        <c:axId val="41541266"/>
        <c:axId val="38327075"/>
      </c:scatterChart>
      <c:valAx>
        <c:axId val="415412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27075"/>
        <c:crosses val="autoZero"/>
        <c:crossBetween val="midCat"/>
        <c:dispUnits/>
        <c:majorUnit val="0.5"/>
        <c:minorUnit val="0.1"/>
      </c:valAx>
      <c:valAx>
        <c:axId val="38327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41266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'Newtonverf. ohne Schieber'!$O$5:$O$205</c:f>
              <c:numCache/>
            </c:numRef>
          </c:xVal>
          <c:yVal>
            <c:numRef>
              <c:f>'Newtonverf. ohne Schieber'!$P$5:$P$205</c:f>
              <c:numCache/>
            </c:numRef>
          </c:yVal>
          <c:smooth val="1"/>
        </c:ser>
        <c:axId val="9399356"/>
        <c:axId val="17485341"/>
      </c:scatterChart>
      <c:valAx>
        <c:axId val="93993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crossBetween val="midCat"/>
        <c:dispUnits/>
        <c:majorUnit val="0.5"/>
        <c:minorUnit val="0.1"/>
      </c:valAx>
      <c:valAx>
        <c:axId val="17485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99356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6</xdr:col>
      <xdr:colOff>466725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8575" y="257175"/>
        <a:ext cx="41243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6</xdr:col>
      <xdr:colOff>466725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8575" y="257175"/>
        <a:ext cx="41243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6</xdr:col>
      <xdr:colOff>466725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8575" y="257175"/>
        <a:ext cx="41243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7</xdr:col>
      <xdr:colOff>428625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8575" y="257175"/>
        <a:ext cx="48577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205"/>
  <sheetViews>
    <sheetView tabSelected="1" workbookViewId="0" topLeftCell="A1">
      <selection activeCell="F31" sqref="F31"/>
    </sheetView>
  </sheetViews>
  <sheetFormatPr defaultColWidth="11.421875" defaultRowHeight="12.75"/>
  <cols>
    <col min="1" max="1" width="1.7109375" style="59" customWidth="1"/>
    <col min="2" max="2" width="6.7109375" style="59" customWidth="1"/>
    <col min="3" max="12" width="11.7109375" style="59" customWidth="1"/>
    <col min="13" max="13" width="13.00390625" style="59" customWidth="1"/>
    <col min="14" max="14" width="4.57421875" style="59" customWidth="1"/>
    <col min="15" max="15" width="11.421875" style="59" customWidth="1"/>
    <col min="16" max="16" width="23.140625" style="59" customWidth="1"/>
    <col min="17" max="16384" width="11.421875" style="59" customWidth="1"/>
  </cols>
  <sheetData>
    <row r="1" spans="1:16" s="14" customFormat="1" ht="17.25" customHeight="1">
      <c r="A1" s="25" t="s">
        <v>26</v>
      </c>
      <c r="O1" s="26" t="s">
        <v>0</v>
      </c>
      <c r="P1" s="27">
        <f>L7/20</f>
        <v>0.02</v>
      </c>
    </row>
    <row r="2" spans="1:16" s="14" customFormat="1" ht="3" customHeight="1">
      <c r="A2" s="25"/>
      <c r="O2" s="26"/>
      <c r="P2" s="28"/>
    </row>
    <row r="3" spans="1:18" s="61" customFormat="1" ht="13.5" customHeight="1">
      <c r="A3" s="29"/>
      <c r="B3" s="29"/>
      <c r="C3" s="29"/>
      <c r="D3" s="29"/>
      <c r="E3" s="29"/>
      <c r="F3" s="29"/>
      <c r="G3" s="30" t="s">
        <v>18</v>
      </c>
      <c r="H3" s="12">
        <f aca="true" t="shared" si="0" ref="H3:H9">-10+I3/200*20</f>
        <v>0</v>
      </c>
      <c r="I3" s="60">
        <v>100</v>
      </c>
      <c r="J3" s="32" t="s">
        <v>28</v>
      </c>
      <c r="K3" s="33"/>
      <c r="L3" s="33"/>
      <c r="M3" s="33"/>
      <c r="N3" s="33"/>
      <c r="O3" s="31"/>
      <c r="P3" s="34" t="s">
        <v>1</v>
      </c>
      <c r="Q3" s="33"/>
      <c r="R3" s="33"/>
    </row>
    <row r="4" spans="1:18" s="61" customFormat="1" ht="13.5" customHeight="1">
      <c r="A4" s="29"/>
      <c r="B4" s="29"/>
      <c r="C4" s="29"/>
      <c r="D4" s="29"/>
      <c r="E4" s="29"/>
      <c r="F4" s="29"/>
      <c r="G4" s="30" t="s">
        <v>19</v>
      </c>
      <c r="H4" s="12">
        <f t="shared" si="0"/>
        <v>0</v>
      </c>
      <c r="I4" s="60">
        <v>100</v>
      </c>
      <c r="J4" s="35" t="s">
        <v>17</v>
      </c>
      <c r="K4" s="33"/>
      <c r="L4" s="33"/>
      <c r="M4" s="33"/>
      <c r="N4" s="33"/>
      <c r="O4" s="36" t="s">
        <v>2</v>
      </c>
      <c r="P4" s="37" t="s">
        <v>3</v>
      </c>
      <c r="Q4" s="33"/>
      <c r="R4" s="33"/>
    </row>
    <row r="5" spans="1:18" s="60" customFormat="1" ht="13.5" customHeight="1">
      <c r="A5" s="29"/>
      <c r="B5" s="14"/>
      <c r="C5" s="14"/>
      <c r="D5" s="14"/>
      <c r="E5" s="14"/>
      <c r="F5" s="14"/>
      <c r="G5" s="30" t="s">
        <v>20</v>
      </c>
      <c r="H5" s="12">
        <f t="shared" si="0"/>
        <v>0</v>
      </c>
      <c r="I5" s="60">
        <v>100</v>
      </c>
      <c r="J5" s="29"/>
      <c r="K5" s="38" t="s">
        <v>4</v>
      </c>
      <c r="L5" s="12">
        <f>-10+M5/200*20</f>
        <v>-2</v>
      </c>
      <c r="M5" s="60">
        <v>80</v>
      </c>
      <c r="N5" s="31"/>
      <c r="O5" s="39">
        <f>$L$5</f>
        <v>-2</v>
      </c>
      <c r="P5" s="40">
        <f aca="true" t="shared" si="1" ref="P5:P68">$H$3*O5^6+$H$4*O5^5+$H$5*O5^4+$H$6*O5^3+$H$7*O5^2+$H$8*O5+$H$9</f>
        <v>-7</v>
      </c>
      <c r="Q5" s="31"/>
      <c r="R5" s="31"/>
    </row>
    <row r="6" spans="1:18" s="61" customFormat="1" ht="13.5" customHeight="1">
      <c r="A6" s="29"/>
      <c r="B6" s="14"/>
      <c r="C6" s="14"/>
      <c r="D6" s="14"/>
      <c r="E6" s="14"/>
      <c r="F6" s="14"/>
      <c r="G6" s="41" t="s">
        <v>21</v>
      </c>
      <c r="H6" s="12">
        <f t="shared" si="0"/>
        <v>2</v>
      </c>
      <c r="I6" s="60">
        <v>120</v>
      </c>
      <c r="J6" s="33"/>
      <c r="K6" s="38" t="s">
        <v>5</v>
      </c>
      <c r="L6" s="12">
        <f>-10+M6/200*20</f>
        <v>2</v>
      </c>
      <c r="M6" s="60">
        <v>120</v>
      </c>
      <c r="N6" s="33"/>
      <c r="O6" s="39">
        <f>O5+$P$1</f>
        <v>-1.98</v>
      </c>
      <c r="P6" s="40">
        <f t="shared" si="1"/>
        <v>-6.684384</v>
      </c>
      <c r="Q6" s="33"/>
      <c r="R6" s="33"/>
    </row>
    <row r="7" spans="1:18" s="61" customFormat="1" ht="13.5" customHeight="1">
      <c r="A7" s="33"/>
      <c r="B7" s="14"/>
      <c r="C7" s="14"/>
      <c r="D7" s="14"/>
      <c r="E7" s="14"/>
      <c r="F7" s="14"/>
      <c r="G7" s="41" t="s">
        <v>22</v>
      </c>
      <c r="H7" s="12">
        <f t="shared" si="0"/>
        <v>1</v>
      </c>
      <c r="I7" s="60">
        <v>110</v>
      </c>
      <c r="J7" s="33"/>
      <c r="K7" s="42" t="s">
        <v>0</v>
      </c>
      <c r="L7" s="13">
        <f>(L6-L5)/10</f>
        <v>0.4</v>
      </c>
      <c r="M7" s="33"/>
      <c r="N7" s="33"/>
      <c r="O7" s="39">
        <f aca="true" t="shared" si="2" ref="O7:O70">O6+$P$1</f>
        <v>-1.96</v>
      </c>
      <c r="P7" s="40">
        <f t="shared" si="1"/>
        <v>-6.377471999999999</v>
      </c>
      <c r="Q7" s="33"/>
      <c r="R7" s="33"/>
    </row>
    <row r="8" spans="1:18" s="61" customFormat="1" ht="13.5" customHeight="1">
      <c r="A8" s="29"/>
      <c r="B8" s="14"/>
      <c r="C8" s="14"/>
      <c r="D8" s="14"/>
      <c r="E8" s="14"/>
      <c r="F8" s="14"/>
      <c r="G8" s="41" t="s">
        <v>23</v>
      </c>
      <c r="H8" s="12">
        <f t="shared" si="0"/>
        <v>-4</v>
      </c>
      <c r="I8" s="60">
        <v>60</v>
      </c>
      <c r="J8" s="43"/>
      <c r="K8" s="44"/>
      <c r="L8" s="45" t="s">
        <v>14</v>
      </c>
      <c r="M8" s="46">
        <f>IF(M32&lt;0.0001,IF(ABS(K30)=M32,H30,IF(ABS(L30)=M32,I30,J30)),"keine gefunden")</f>
        <v>1.5</v>
      </c>
      <c r="N8" s="47"/>
      <c r="O8" s="48">
        <f t="shared" si="2"/>
        <v>-1.94</v>
      </c>
      <c r="P8" s="40">
        <f t="shared" si="1"/>
        <v>-6.079167999999999</v>
      </c>
      <c r="Q8" s="33"/>
      <c r="R8" s="33"/>
    </row>
    <row r="9" spans="1:18" s="64" customFormat="1" ht="13.5" customHeight="1">
      <c r="A9" s="49"/>
      <c r="B9" s="14"/>
      <c r="C9" s="14"/>
      <c r="D9" s="14"/>
      <c r="E9" s="14"/>
      <c r="F9" s="14"/>
      <c r="G9" s="41" t="s">
        <v>24</v>
      </c>
      <c r="H9" s="12">
        <f t="shared" si="0"/>
        <v>-3</v>
      </c>
      <c r="I9" s="60">
        <v>70</v>
      </c>
      <c r="J9" s="50"/>
      <c r="K9" s="51"/>
      <c r="L9" s="52" t="s">
        <v>15</v>
      </c>
      <c r="M9" s="53">
        <f>$H$3*M8^6+$H$4*M8^5+$H$5*M8^4+$H$6*M8^3+$H$7*M8^2+$H$8*M8+$H$9</f>
        <v>0</v>
      </c>
      <c r="N9" s="16"/>
      <c r="O9" s="39">
        <f t="shared" si="2"/>
        <v>-1.92</v>
      </c>
      <c r="P9" s="40">
        <f t="shared" si="1"/>
        <v>-5.789376000000001</v>
      </c>
      <c r="Q9" s="16"/>
      <c r="R9" s="16"/>
    </row>
    <row r="10" spans="1:16" s="33" customFormat="1" ht="13.5" customHeight="1">
      <c r="A10" s="14"/>
      <c r="B10" s="14"/>
      <c r="C10" s="14"/>
      <c r="D10" s="14"/>
      <c r="E10" s="14"/>
      <c r="F10" s="14"/>
      <c r="G10" s="14"/>
      <c r="H10" s="15" t="s">
        <v>25</v>
      </c>
      <c r="I10" s="14"/>
      <c r="J10" s="16"/>
      <c r="K10" s="16"/>
      <c r="L10" s="14"/>
      <c r="M10" s="14"/>
      <c r="O10" s="39">
        <f t="shared" si="2"/>
        <v>-1.9</v>
      </c>
      <c r="P10" s="40">
        <f t="shared" si="1"/>
        <v>-5.507999999999999</v>
      </c>
    </row>
    <row r="11" spans="2:16" s="29" customFormat="1" ht="13.5" customHeight="1">
      <c r="B11" s="14"/>
      <c r="C11" s="14"/>
      <c r="D11" s="14"/>
      <c r="E11" s="14"/>
      <c r="F11" s="14"/>
      <c r="G11" s="17" t="s">
        <v>27</v>
      </c>
      <c r="H11" s="18" t="s">
        <v>8</v>
      </c>
      <c r="I11" s="18" t="s">
        <v>9</v>
      </c>
      <c r="J11" s="18" t="s">
        <v>10</v>
      </c>
      <c r="K11" s="18" t="s">
        <v>11</v>
      </c>
      <c r="L11" s="18" t="s">
        <v>12</v>
      </c>
      <c r="M11" s="18" t="s">
        <v>13</v>
      </c>
      <c r="O11" s="39">
        <f t="shared" si="2"/>
        <v>-1.88</v>
      </c>
      <c r="P11" s="40">
        <f t="shared" si="1"/>
        <v>-5.234943999999999</v>
      </c>
    </row>
    <row r="12" spans="2:16" s="29" customFormat="1" ht="12" customHeight="1">
      <c r="B12" s="14"/>
      <c r="C12" s="14"/>
      <c r="D12" s="14"/>
      <c r="E12" s="14"/>
      <c r="F12" s="14"/>
      <c r="G12" s="19">
        <v>1</v>
      </c>
      <c r="H12" s="20">
        <f>L5</f>
        <v>-2</v>
      </c>
      <c r="I12" s="20">
        <f>L6</f>
        <v>2</v>
      </c>
      <c r="J12" s="20">
        <f aca="true" t="shared" si="3" ref="J12:J31">(H12+I12)/2</f>
        <v>0</v>
      </c>
      <c r="K12" s="20">
        <f>$H$3*H12^6+$H$4*H12^5+$H$5*H12^4+$H$6*H12^3+$H$7*H12^2+$H$8*H12+$H$9</f>
        <v>-7</v>
      </c>
      <c r="L12" s="20">
        <f>$H$3*I12^6+$H$4*I12^5+$H$5*I12^4+$H$6*I12^3+$H$7*I12^2+$H$8*I12+$H$9</f>
        <v>9</v>
      </c>
      <c r="M12" s="20">
        <f>$H$3*J12^6+$H$4*J12^5+$H$5*J12^4+$H$6*J12^3+$H$7*J12^2+$H$8*J12+$H$9</f>
        <v>-3</v>
      </c>
      <c r="O12" s="39">
        <f t="shared" si="2"/>
        <v>-1.8599999999999999</v>
      </c>
      <c r="P12" s="40">
        <f t="shared" si="1"/>
        <v>-4.9701119999999985</v>
      </c>
    </row>
    <row r="13" spans="7:16" s="31" customFormat="1" ht="12" customHeight="1">
      <c r="G13" s="19">
        <v>2</v>
      </c>
      <c r="H13" s="20">
        <f aca="true" t="shared" si="4" ref="H13:H31">IF(K12*M12&gt;0,J12,H12)</f>
        <v>0</v>
      </c>
      <c r="I13" s="20">
        <f aca="true" t="shared" si="5" ref="I13:I31">IF(H13=H12,J12,I12)</f>
        <v>2</v>
      </c>
      <c r="J13" s="20">
        <f t="shared" si="3"/>
        <v>1</v>
      </c>
      <c r="K13" s="20">
        <f aca="true" t="shared" si="6" ref="K13:K30">$H$3*H13^6+$H$4*H13^5+$H$5*H13^4+$H$6*H13^3+$H$7*H13^2+$H$8*H13+$H$9</f>
        <v>-3</v>
      </c>
      <c r="L13" s="20">
        <f aca="true" t="shared" si="7" ref="L13:L30">$H$3*I13^6+$H$4*I13^5+$H$5*I13^4+$H$6*I13^3+$H$7*I13^2+$H$8*I13+$H$9</f>
        <v>9</v>
      </c>
      <c r="M13" s="20">
        <f aca="true" t="shared" si="8" ref="M13:M30">$H$3*J13^6+$H$4*J13^5+$H$5*J13^4+$H$6*J13^3+$H$7*J13^2+$H$8*J13+$H$9</f>
        <v>-4</v>
      </c>
      <c r="O13" s="39">
        <f t="shared" si="2"/>
        <v>-1.8399999999999999</v>
      </c>
      <c r="P13" s="40">
        <f t="shared" si="1"/>
        <v>-4.713407999999998</v>
      </c>
    </row>
    <row r="14" spans="7:16" s="14" customFormat="1" ht="12" customHeight="1">
      <c r="G14" s="19">
        <v>3</v>
      </c>
      <c r="H14" s="20">
        <f t="shared" si="4"/>
        <v>1</v>
      </c>
      <c r="I14" s="20">
        <f t="shared" si="5"/>
        <v>2</v>
      </c>
      <c r="J14" s="20">
        <f t="shared" si="3"/>
        <v>1.5</v>
      </c>
      <c r="K14" s="20">
        <f t="shared" si="6"/>
        <v>-4</v>
      </c>
      <c r="L14" s="20">
        <f t="shared" si="7"/>
        <v>9</v>
      </c>
      <c r="M14" s="20">
        <f t="shared" si="8"/>
        <v>0</v>
      </c>
      <c r="O14" s="39">
        <f t="shared" si="2"/>
        <v>-1.8199999999999998</v>
      </c>
      <c r="P14" s="40">
        <f t="shared" si="1"/>
        <v>-4.464735999999997</v>
      </c>
    </row>
    <row r="15" spans="7:16" s="14" customFormat="1" ht="12" customHeight="1">
      <c r="G15" s="19">
        <v>4</v>
      </c>
      <c r="H15" s="20">
        <f t="shared" si="4"/>
        <v>1</v>
      </c>
      <c r="I15" s="20">
        <f t="shared" si="5"/>
        <v>1.5</v>
      </c>
      <c r="J15" s="20">
        <f t="shared" si="3"/>
        <v>1.25</v>
      </c>
      <c r="K15" s="20">
        <f t="shared" si="6"/>
        <v>-4</v>
      </c>
      <c r="L15" s="20">
        <f t="shared" si="7"/>
        <v>0</v>
      </c>
      <c r="M15" s="20">
        <f t="shared" si="8"/>
        <v>-2.53125</v>
      </c>
      <c r="O15" s="39">
        <f t="shared" si="2"/>
        <v>-1.7999999999999998</v>
      </c>
      <c r="P15" s="40">
        <f t="shared" si="1"/>
        <v>-4.223999999999997</v>
      </c>
    </row>
    <row r="16" spans="7:16" s="14" customFormat="1" ht="12" customHeight="1">
      <c r="G16" s="19">
        <v>5</v>
      </c>
      <c r="H16" s="20">
        <f t="shared" si="4"/>
        <v>1.25</v>
      </c>
      <c r="I16" s="20">
        <f t="shared" si="5"/>
        <v>1.5</v>
      </c>
      <c r="J16" s="20">
        <f t="shared" si="3"/>
        <v>1.375</v>
      </c>
      <c r="K16" s="20">
        <f t="shared" si="6"/>
        <v>-2.53125</v>
      </c>
      <c r="L16" s="20">
        <f t="shared" si="7"/>
        <v>0</v>
      </c>
      <c r="M16" s="20">
        <f t="shared" si="8"/>
        <v>-1.41015625</v>
      </c>
      <c r="O16" s="39">
        <f t="shared" si="2"/>
        <v>-1.7799999999999998</v>
      </c>
      <c r="P16" s="40">
        <f t="shared" si="1"/>
        <v>-3.991103999999998</v>
      </c>
    </row>
    <row r="17" spans="7:16" s="14" customFormat="1" ht="12" customHeight="1">
      <c r="G17" s="19">
        <v>6</v>
      </c>
      <c r="H17" s="20">
        <f t="shared" si="4"/>
        <v>1.375</v>
      </c>
      <c r="I17" s="20">
        <f t="shared" si="5"/>
        <v>1.5</v>
      </c>
      <c r="J17" s="20">
        <f t="shared" si="3"/>
        <v>1.4375</v>
      </c>
      <c r="K17" s="20">
        <f t="shared" si="6"/>
        <v>-1.41015625</v>
      </c>
      <c r="L17" s="20">
        <f t="shared" si="7"/>
        <v>0</v>
      </c>
      <c r="M17" s="20">
        <f t="shared" si="8"/>
        <v>-0.74267578125</v>
      </c>
      <c r="O17" s="39">
        <f t="shared" si="2"/>
        <v>-1.7599999999999998</v>
      </c>
      <c r="P17" s="40">
        <f t="shared" si="1"/>
        <v>-3.765951999999997</v>
      </c>
    </row>
    <row r="18" spans="7:16" s="14" customFormat="1" ht="12" customHeight="1">
      <c r="G18" s="19">
        <v>7</v>
      </c>
      <c r="H18" s="20">
        <f t="shared" si="4"/>
        <v>1.4375</v>
      </c>
      <c r="I18" s="20">
        <f t="shared" si="5"/>
        <v>1.5</v>
      </c>
      <c r="J18" s="20">
        <f t="shared" si="3"/>
        <v>1.46875</v>
      </c>
      <c r="K18" s="20">
        <f t="shared" si="6"/>
        <v>-0.74267578125</v>
      </c>
      <c r="L18" s="20">
        <f t="shared" si="7"/>
        <v>0</v>
      </c>
      <c r="M18" s="20">
        <f t="shared" si="8"/>
        <v>-0.38092041015625</v>
      </c>
      <c r="O18" s="39">
        <f t="shared" si="2"/>
        <v>-1.7399999999999998</v>
      </c>
      <c r="P18" s="40">
        <f t="shared" si="1"/>
        <v>-3.548447999999997</v>
      </c>
    </row>
    <row r="19" spans="7:16" s="14" customFormat="1" ht="12" customHeight="1">
      <c r="G19" s="19">
        <v>8</v>
      </c>
      <c r="H19" s="20">
        <f t="shared" si="4"/>
        <v>1.46875</v>
      </c>
      <c r="I19" s="20">
        <f t="shared" si="5"/>
        <v>1.5</v>
      </c>
      <c r="J19" s="20">
        <f t="shared" si="3"/>
        <v>1.484375</v>
      </c>
      <c r="K19" s="20">
        <f t="shared" si="6"/>
        <v>-0.38092041015625</v>
      </c>
      <c r="L19" s="20">
        <f t="shared" si="7"/>
        <v>0</v>
      </c>
      <c r="M19" s="20">
        <f t="shared" si="8"/>
        <v>-0.19287872314453125</v>
      </c>
      <c r="O19" s="39">
        <f t="shared" si="2"/>
        <v>-1.7199999999999998</v>
      </c>
      <c r="P19" s="40">
        <f t="shared" si="1"/>
        <v>-3.3384959999999975</v>
      </c>
    </row>
    <row r="20" spans="7:16" s="14" customFormat="1" ht="12" customHeight="1">
      <c r="G20" s="19">
        <v>9</v>
      </c>
      <c r="H20" s="20">
        <f t="shared" si="4"/>
        <v>1.484375</v>
      </c>
      <c r="I20" s="20">
        <f t="shared" si="5"/>
        <v>1.5</v>
      </c>
      <c r="J20" s="20">
        <f t="shared" si="3"/>
        <v>1.4921875</v>
      </c>
      <c r="K20" s="20">
        <f t="shared" si="6"/>
        <v>-0.19287872314453125</v>
      </c>
      <c r="L20" s="20">
        <f t="shared" si="7"/>
        <v>0</v>
      </c>
      <c r="M20" s="20">
        <f t="shared" si="8"/>
        <v>-0.0970468521118164</v>
      </c>
      <c r="O20" s="39">
        <f t="shared" si="2"/>
        <v>-1.6999999999999997</v>
      </c>
      <c r="P20" s="40">
        <f t="shared" si="1"/>
        <v>-3.1359999999999975</v>
      </c>
    </row>
    <row r="21" spans="7:16" s="14" customFormat="1" ht="12" customHeight="1">
      <c r="G21" s="19">
        <v>10</v>
      </c>
      <c r="H21" s="20">
        <f t="shared" si="4"/>
        <v>1.4921875</v>
      </c>
      <c r="I21" s="20">
        <f t="shared" si="5"/>
        <v>1.5</v>
      </c>
      <c r="J21" s="20">
        <f t="shared" si="3"/>
        <v>1.49609375</v>
      </c>
      <c r="K21" s="20">
        <f t="shared" si="6"/>
        <v>-0.0970468521118164</v>
      </c>
      <c r="L21" s="20">
        <f t="shared" si="7"/>
        <v>0</v>
      </c>
      <c r="M21" s="20">
        <f t="shared" si="8"/>
        <v>-0.04867565631866455</v>
      </c>
      <c r="O21" s="39">
        <f t="shared" si="2"/>
        <v>-1.6799999999999997</v>
      </c>
      <c r="P21" s="40">
        <f t="shared" si="1"/>
        <v>-2.940863999999997</v>
      </c>
    </row>
    <row r="22" spans="7:16" s="14" customFormat="1" ht="12" customHeight="1">
      <c r="G22" s="19">
        <v>11</v>
      </c>
      <c r="H22" s="20">
        <f t="shared" si="4"/>
        <v>1.49609375</v>
      </c>
      <c r="I22" s="20">
        <f t="shared" si="5"/>
        <v>1.5</v>
      </c>
      <c r="J22" s="20">
        <f t="shared" si="3"/>
        <v>1.498046875</v>
      </c>
      <c r="K22" s="20">
        <f t="shared" si="6"/>
        <v>-0.04867565631866455</v>
      </c>
      <c r="L22" s="20">
        <f t="shared" si="7"/>
        <v>0</v>
      </c>
      <c r="M22" s="20">
        <f t="shared" si="8"/>
        <v>-0.024375930428504944</v>
      </c>
      <c r="O22" s="39">
        <f t="shared" si="2"/>
        <v>-1.6599999999999997</v>
      </c>
      <c r="P22" s="40">
        <f t="shared" si="1"/>
        <v>-2.752991999999997</v>
      </c>
    </row>
    <row r="23" spans="7:16" s="14" customFormat="1" ht="12" customHeight="1">
      <c r="G23" s="19">
        <v>12</v>
      </c>
      <c r="H23" s="20">
        <f t="shared" si="4"/>
        <v>1.498046875</v>
      </c>
      <c r="I23" s="20">
        <f t="shared" si="5"/>
        <v>1.5</v>
      </c>
      <c r="J23" s="20">
        <f t="shared" si="3"/>
        <v>1.4990234375</v>
      </c>
      <c r="K23" s="20">
        <f t="shared" si="6"/>
        <v>-0.024375930428504944</v>
      </c>
      <c r="L23" s="20">
        <f t="shared" si="7"/>
        <v>0</v>
      </c>
      <c r="M23" s="20">
        <f t="shared" si="8"/>
        <v>-0.012197496369481087</v>
      </c>
      <c r="O23" s="39">
        <f t="shared" si="2"/>
        <v>-1.6399999999999997</v>
      </c>
      <c r="P23" s="40">
        <f t="shared" si="1"/>
        <v>-2.5722879999999986</v>
      </c>
    </row>
    <row r="24" spans="7:16" s="14" customFormat="1" ht="12" customHeight="1">
      <c r="G24" s="19">
        <v>13</v>
      </c>
      <c r="H24" s="20">
        <f t="shared" si="4"/>
        <v>1.4990234375</v>
      </c>
      <c r="I24" s="20">
        <f t="shared" si="5"/>
        <v>1.5</v>
      </c>
      <c r="J24" s="20">
        <f t="shared" si="3"/>
        <v>1.49951171875</v>
      </c>
      <c r="K24" s="20">
        <f t="shared" si="6"/>
        <v>-0.012197496369481087</v>
      </c>
      <c r="L24" s="20">
        <f t="shared" si="7"/>
        <v>0</v>
      </c>
      <c r="M24" s="20">
        <f t="shared" si="8"/>
        <v>-0.006101131672039628</v>
      </c>
      <c r="O24" s="39">
        <f t="shared" si="2"/>
        <v>-1.6199999999999997</v>
      </c>
      <c r="P24" s="40">
        <f t="shared" si="1"/>
        <v>-2.3986559999999963</v>
      </c>
    </row>
    <row r="25" spans="7:16" s="14" customFormat="1" ht="12" customHeight="1">
      <c r="G25" s="19">
        <v>14</v>
      </c>
      <c r="H25" s="20">
        <f t="shared" si="4"/>
        <v>1.49951171875</v>
      </c>
      <c r="I25" s="20">
        <f t="shared" si="5"/>
        <v>1.5</v>
      </c>
      <c r="J25" s="20">
        <f t="shared" si="3"/>
        <v>1.499755859375</v>
      </c>
      <c r="K25" s="20">
        <f t="shared" si="6"/>
        <v>-0.006101131672039628</v>
      </c>
      <c r="L25" s="20">
        <f t="shared" si="7"/>
        <v>0</v>
      </c>
      <c r="M25" s="20">
        <f t="shared" si="8"/>
        <v>-0.0030511617951560766</v>
      </c>
      <c r="O25" s="39">
        <f t="shared" si="2"/>
        <v>-1.5999999999999996</v>
      </c>
      <c r="P25" s="40">
        <f t="shared" si="1"/>
        <v>-2.2319999999999975</v>
      </c>
    </row>
    <row r="26" spans="7:16" s="14" customFormat="1" ht="12" customHeight="1">
      <c r="G26" s="19">
        <v>15</v>
      </c>
      <c r="H26" s="20">
        <f t="shared" si="4"/>
        <v>1.499755859375</v>
      </c>
      <c r="I26" s="20">
        <f t="shared" si="5"/>
        <v>1.5</v>
      </c>
      <c r="J26" s="20">
        <f t="shared" si="3"/>
        <v>1.4998779296875</v>
      </c>
      <c r="K26" s="20">
        <f t="shared" si="6"/>
        <v>-0.0030511617951560766</v>
      </c>
      <c r="L26" s="20">
        <f t="shared" si="7"/>
        <v>0</v>
      </c>
      <c r="M26" s="20">
        <f t="shared" si="8"/>
        <v>-0.0015257298982760403</v>
      </c>
      <c r="O26" s="39">
        <f t="shared" si="2"/>
        <v>-1.5799999999999996</v>
      </c>
      <c r="P26" s="40">
        <f t="shared" si="1"/>
        <v>-2.0722239999999967</v>
      </c>
    </row>
    <row r="27" spans="7:16" s="14" customFormat="1" ht="12" customHeight="1">
      <c r="G27" s="19">
        <v>16</v>
      </c>
      <c r="H27" s="20">
        <f t="shared" si="4"/>
        <v>1.4998779296875</v>
      </c>
      <c r="I27" s="20">
        <f t="shared" si="5"/>
        <v>1.5</v>
      </c>
      <c r="J27" s="20">
        <f t="shared" si="3"/>
        <v>1.49993896484375</v>
      </c>
      <c r="K27" s="20">
        <f t="shared" si="6"/>
        <v>-0.0015257298982760403</v>
      </c>
      <c r="L27" s="20">
        <f t="shared" si="7"/>
        <v>0</v>
      </c>
      <c r="M27" s="20">
        <f t="shared" si="8"/>
        <v>-0.0007629022006767627</v>
      </c>
      <c r="O27" s="39">
        <f t="shared" si="2"/>
        <v>-1.5599999999999996</v>
      </c>
      <c r="P27" s="40">
        <f t="shared" si="1"/>
        <v>-1.9192319999999974</v>
      </c>
    </row>
    <row r="28" spans="7:16" s="14" customFormat="1" ht="12" customHeight="1">
      <c r="G28" s="19">
        <v>17</v>
      </c>
      <c r="H28" s="20">
        <f t="shared" si="4"/>
        <v>1.49993896484375</v>
      </c>
      <c r="I28" s="20">
        <f t="shared" si="5"/>
        <v>1.5</v>
      </c>
      <c r="J28" s="20">
        <f t="shared" si="3"/>
        <v>1.499969482421875</v>
      </c>
      <c r="K28" s="20">
        <f t="shared" si="6"/>
        <v>-0.0007629022006767627</v>
      </c>
      <c r="L28" s="20">
        <f t="shared" si="7"/>
        <v>0</v>
      </c>
      <c r="M28" s="20">
        <f t="shared" si="8"/>
        <v>-0.00038146041339359726</v>
      </c>
      <c r="O28" s="39">
        <f t="shared" si="2"/>
        <v>-1.5399999999999996</v>
      </c>
      <c r="P28" s="40">
        <f t="shared" si="1"/>
        <v>-1.7729279999999967</v>
      </c>
    </row>
    <row r="29" spans="7:16" s="14" customFormat="1" ht="12" customHeight="1">
      <c r="G29" s="19">
        <v>18</v>
      </c>
      <c r="H29" s="20">
        <f t="shared" si="4"/>
        <v>1.499969482421875</v>
      </c>
      <c r="I29" s="20">
        <f t="shared" si="5"/>
        <v>1.5</v>
      </c>
      <c r="J29" s="20">
        <f t="shared" si="3"/>
        <v>1.4999847412109375</v>
      </c>
      <c r="K29" s="20">
        <f t="shared" si="6"/>
        <v>-0.00038146041339359726</v>
      </c>
      <c r="L29" s="20">
        <f t="shared" si="7"/>
        <v>0</v>
      </c>
      <c r="M29" s="20">
        <f t="shared" si="8"/>
        <v>-0.0001907325349819189</v>
      </c>
      <c r="O29" s="39">
        <f t="shared" si="2"/>
        <v>-1.5199999999999996</v>
      </c>
      <c r="P29" s="40">
        <f t="shared" si="1"/>
        <v>-1.6332159999999973</v>
      </c>
    </row>
    <row r="30" spans="7:16" s="14" customFormat="1" ht="12" customHeight="1">
      <c r="G30" s="19">
        <v>19</v>
      </c>
      <c r="H30" s="20">
        <f t="shared" si="4"/>
        <v>1.4999847412109375</v>
      </c>
      <c r="I30" s="20">
        <f t="shared" si="5"/>
        <v>1.5</v>
      </c>
      <c r="J30" s="20">
        <f t="shared" si="3"/>
        <v>1.4999923706054688</v>
      </c>
      <c r="K30" s="20">
        <f t="shared" si="6"/>
        <v>-0.0001907325349819189</v>
      </c>
      <c r="L30" s="20">
        <f t="shared" si="7"/>
        <v>0</v>
      </c>
      <c r="M30" s="20">
        <f t="shared" si="8"/>
        <v>-9.536684956401587E-05</v>
      </c>
      <c r="O30" s="39">
        <f t="shared" si="2"/>
        <v>-1.4999999999999996</v>
      </c>
      <c r="P30" s="40">
        <f t="shared" si="1"/>
        <v>-1.4999999999999964</v>
      </c>
    </row>
    <row r="31" spans="2:16" s="14" customFormat="1" ht="12" customHeight="1">
      <c r="B31" s="54" t="s">
        <v>6</v>
      </c>
      <c r="C31" s="55"/>
      <c r="D31" s="55"/>
      <c r="E31" s="55"/>
      <c r="F31" s="26" t="s">
        <v>7</v>
      </c>
      <c r="G31" s="21">
        <v>20</v>
      </c>
      <c r="H31" s="20">
        <f t="shared" si="4"/>
        <v>1.4999923706054688</v>
      </c>
      <c r="I31" s="20">
        <f t="shared" si="5"/>
        <v>1.5</v>
      </c>
      <c r="J31" s="20">
        <f t="shared" si="3"/>
        <v>1.4999961853027344</v>
      </c>
      <c r="K31" s="20">
        <f>$H$3*H31^6+$H$4*H31^5+$H$5*H31^4+$H$6*H31^3+$H$7*H31^2+$H$8*H31+$H$9</f>
        <v>-9.536684956401587E-05</v>
      </c>
      <c r="L31" s="20">
        <f>$H$3*I31^6+$H$4*I31^5+$H$5*I31^4+$H$6*I31^3+$H$7*I31^2+$H$8*I31+$H$9</f>
        <v>0</v>
      </c>
      <c r="M31" s="20">
        <f>$H$3*J31^6+$H$4*J31^5+$H$5*J31^4+$H$6*J31^3+$H$7*J31^2+$H$8*J31+$H$9</f>
        <v>-4.7683570301160216E-05</v>
      </c>
      <c r="O31" s="39">
        <f t="shared" si="2"/>
        <v>-1.4799999999999995</v>
      </c>
      <c r="P31" s="40">
        <f t="shared" si="1"/>
        <v>-1.3731839999999966</v>
      </c>
    </row>
    <row r="32" spans="2:16" s="14" customFormat="1" ht="12.75" customHeight="1">
      <c r="B32" s="56" t="s">
        <v>1</v>
      </c>
      <c r="L32" s="22" t="s">
        <v>30</v>
      </c>
      <c r="M32" s="23">
        <f>MIN(ABS(K31),ABS(L31),ABS(M31))</f>
        <v>0</v>
      </c>
      <c r="O32" s="39">
        <f t="shared" si="2"/>
        <v>-1.4599999999999995</v>
      </c>
      <c r="P32" s="40">
        <f t="shared" si="1"/>
        <v>-1.252671999999997</v>
      </c>
    </row>
    <row r="33" spans="1:16" s="14" customFormat="1" ht="12.75">
      <c r="A33" s="57"/>
      <c r="B33" s="58" t="s">
        <v>2</v>
      </c>
      <c r="C33" s="24">
        <f>$L$5</f>
        <v>-2</v>
      </c>
      <c r="D33" s="24">
        <f aca="true" t="shared" si="9" ref="D33:M33">C33+$L$7</f>
        <v>-1.6</v>
      </c>
      <c r="E33" s="24">
        <f t="shared" si="9"/>
        <v>-1.2000000000000002</v>
      </c>
      <c r="F33" s="24">
        <f t="shared" si="9"/>
        <v>-0.8000000000000002</v>
      </c>
      <c r="G33" s="24">
        <f t="shared" si="9"/>
        <v>-0.40000000000000013</v>
      </c>
      <c r="H33" s="24">
        <f t="shared" si="9"/>
        <v>0</v>
      </c>
      <c r="I33" s="24">
        <f t="shared" si="9"/>
        <v>0.4</v>
      </c>
      <c r="J33" s="24">
        <f t="shared" si="9"/>
        <v>0.8</v>
      </c>
      <c r="K33" s="24">
        <f t="shared" si="9"/>
        <v>1.2000000000000002</v>
      </c>
      <c r="L33" s="24">
        <f t="shared" si="9"/>
        <v>1.6</v>
      </c>
      <c r="M33" s="24">
        <f t="shared" si="9"/>
        <v>2</v>
      </c>
      <c r="O33" s="39">
        <f t="shared" si="2"/>
        <v>-1.4399999999999995</v>
      </c>
      <c r="P33" s="40">
        <f t="shared" si="1"/>
        <v>-1.1383679999999976</v>
      </c>
    </row>
    <row r="34" spans="1:16" s="14" customFormat="1" ht="12.75">
      <c r="A34" s="57"/>
      <c r="B34" s="58" t="s">
        <v>3</v>
      </c>
      <c r="C34" s="24">
        <f aca="true" t="shared" si="10" ref="C34:M34">$H$3*C33^6+$H$4*C33^5+$H$5*C33^4+$H$6*C33^3+$H$7*C33^2+$H$8*C33+$H$9</f>
        <v>-7</v>
      </c>
      <c r="D34" s="24">
        <f t="shared" si="10"/>
        <v>-2.232000000000001</v>
      </c>
      <c r="E34" s="24">
        <f t="shared" si="10"/>
        <v>-0.2160000000000002</v>
      </c>
      <c r="F34" s="24">
        <f t="shared" si="10"/>
        <v>-0.18399999999999972</v>
      </c>
      <c r="G34" s="24">
        <f t="shared" si="10"/>
        <v>-1.3679999999999994</v>
      </c>
      <c r="H34" s="24">
        <f t="shared" si="10"/>
        <v>-3</v>
      </c>
      <c r="I34" s="24">
        <f t="shared" si="10"/>
        <v>-4.312</v>
      </c>
      <c r="J34" s="24">
        <f t="shared" si="10"/>
        <v>-4.536</v>
      </c>
      <c r="K34" s="24">
        <f t="shared" si="10"/>
        <v>-2.903999999999999</v>
      </c>
      <c r="L34" s="24">
        <f t="shared" si="10"/>
        <v>1.352000000000002</v>
      </c>
      <c r="M34" s="24">
        <f t="shared" si="10"/>
        <v>9</v>
      </c>
      <c r="O34" s="39">
        <f t="shared" si="2"/>
        <v>-1.4199999999999995</v>
      </c>
      <c r="P34" s="40">
        <f t="shared" si="1"/>
        <v>-1.0301759999999978</v>
      </c>
    </row>
    <row r="35" spans="15:16" s="14" customFormat="1" ht="12.75">
      <c r="O35" s="39">
        <f t="shared" si="2"/>
        <v>-1.3999999999999995</v>
      </c>
      <c r="P35" s="40">
        <f t="shared" si="1"/>
        <v>-0.9279999999999973</v>
      </c>
    </row>
    <row r="36" spans="15:16" ht="12.75">
      <c r="O36" s="62">
        <f t="shared" si="2"/>
        <v>-1.3799999999999994</v>
      </c>
      <c r="P36" s="63">
        <f t="shared" si="1"/>
        <v>-0.8317439999999974</v>
      </c>
    </row>
    <row r="37" spans="15:16" ht="12.75">
      <c r="O37" s="62">
        <f t="shared" si="2"/>
        <v>-1.3599999999999994</v>
      </c>
      <c r="P37" s="63">
        <f t="shared" si="1"/>
        <v>-0.7413119999999975</v>
      </c>
    </row>
    <row r="38" spans="15:16" ht="12.75">
      <c r="O38" s="62">
        <f t="shared" si="2"/>
        <v>-1.3399999999999994</v>
      </c>
      <c r="P38" s="63">
        <f t="shared" si="1"/>
        <v>-0.6566079999999976</v>
      </c>
    </row>
    <row r="39" spans="15:16" ht="12.75">
      <c r="O39" s="62">
        <f t="shared" si="2"/>
        <v>-1.3199999999999994</v>
      </c>
      <c r="P39" s="63">
        <f t="shared" si="1"/>
        <v>-0.5775359999999976</v>
      </c>
    </row>
    <row r="40" spans="15:16" ht="12.75">
      <c r="O40" s="62">
        <f t="shared" si="2"/>
        <v>-1.2999999999999994</v>
      </c>
      <c r="P40" s="63">
        <f t="shared" si="1"/>
        <v>-0.5039999999999978</v>
      </c>
    </row>
    <row r="41" spans="15:16" ht="12.75">
      <c r="O41" s="62">
        <f t="shared" si="2"/>
        <v>-1.2799999999999994</v>
      </c>
      <c r="P41" s="63">
        <f t="shared" si="1"/>
        <v>-0.43590399999999807</v>
      </c>
    </row>
    <row r="42" spans="15:16" ht="12.75">
      <c r="O42" s="62">
        <f t="shared" si="2"/>
        <v>-1.2599999999999993</v>
      </c>
      <c r="P42" s="63">
        <f t="shared" si="1"/>
        <v>-0.3731519999999984</v>
      </c>
    </row>
    <row r="43" spans="15:16" ht="12.75">
      <c r="O43" s="62">
        <f t="shared" si="2"/>
        <v>-1.2399999999999993</v>
      </c>
      <c r="P43" s="63">
        <f t="shared" si="1"/>
        <v>-0.3156479999999977</v>
      </c>
    </row>
    <row r="44" spans="15:16" ht="12.75">
      <c r="O44" s="62">
        <f t="shared" si="2"/>
        <v>-1.2199999999999993</v>
      </c>
      <c r="P44" s="63">
        <f t="shared" si="1"/>
        <v>-0.26329599999999864</v>
      </c>
    </row>
    <row r="45" spans="15:16" ht="12.75">
      <c r="O45" s="62">
        <f t="shared" si="2"/>
        <v>-1.1999999999999993</v>
      </c>
      <c r="P45" s="63">
        <f t="shared" si="1"/>
        <v>-0.21599999999999842</v>
      </c>
    </row>
    <row r="46" spans="15:16" ht="12.75">
      <c r="O46" s="62">
        <f t="shared" si="2"/>
        <v>-1.1799999999999993</v>
      </c>
      <c r="P46" s="63">
        <f t="shared" si="1"/>
        <v>-0.1736639999999987</v>
      </c>
    </row>
    <row r="47" spans="15:16" ht="12.75">
      <c r="O47" s="62">
        <f t="shared" si="2"/>
        <v>-1.1599999999999993</v>
      </c>
      <c r="P47" s="63">
        <f t="shared" si="1"/>
        <v>-0.13619199999999898</v>
      </c>
    </row>
    <row r="48" spans="15:16" ht="12.75">
      <c r="O48" s="62">
        <f t="shared" si="2"/>
        <v>-1.1399999999999992</v>
      </c>
      <c r="P48" s="63">
        <f t="shared" si="1"/>
        <v>-0.10348799999999869</v>
      </c>
    </row>
    <row r="49" spans="15:16" ht="12.75">
      <c r="O49" s="62">
        <f t="shared" si="2"/>
        <v>-1.1199999999999992</v>
      </c>
      <c r="P49" s="63">
        <f t="shared" si="1"/>
        <v>-0.07545599999999908</v>
      </c>
    </row>
    <row r="50" spans="15:16" ht="12.75">
      <c r="O50" s="62">
        <f t="shared" si="2"/>
        <v>-1.0999999999999992</v>
      </c>
      <c r="P50" s="63">
        <f t="shared" si="1"/>
        <v>-0.05199999999999916</v>
      </c>
    </row>
    <row r="51" spans="15:16" ht="12.75">
      <c r="O51" s="62">
        <f t="shared" si="2"/>
        <v>-1.0799999999999992</v>
      </c>
      <c r="P51" s="63">
        <f t="shared" si="1"/>
        <v>-0.033023999999999276</v>
      </c>
    </row>
    <row r="52" spans="15:16" ht="12.75">
      <c r="O52" s="62">
        <f t="shared" si="2"/>
        <v>-1.0599999999999992</v>
      </c>
      <c r="P52" s="63">
        <f t="shared" si="1"/>
        <v>-0.018431999999999782</v>
      </c>
    </row>
    <row r="53" spans="15:16" ht="12.75">
      <c r="O53" s="62">
        <f t="shared" si="2"/>
        <v>-1.0399999999999991</v>
      </c>
      <c r="P53" s="63">
        <f t="shared" si="1"/>
        <v>-0.008127999999999691</v>
      </c>
    </row>
    <row r="54" spans="15:16" ht="12.75">
      <c r="O54" s="62">
        <f t="shared" si="2"/>
        <v>-1.0199999999999991</v>
      </c>
      <c r="P54" s="63">
        <f t="shared" si="1"/>
        <v>-0.0020159999999997957</v>
      </c>
    </row>
    <row r="55" spans="15:16" ht="12.75">
      <c r="O55" s="62">
        <f t="shared" si="2"/>
        <v>-0.9999999999999991</v>
      </c>
      <c r="P55" s="63">
        <f t="shared" si="1"/>
        <v>0</v>
      </c>
    </row>
    <row r="56" spans="15:16" ht="12.75">
      <c r="O56" s="62">
        <f t="shared" si="2"/>
        <v>-0.9799999999999991</v>
      </c>
      <c r="P56" s="63">
        <f t="shared" si="1"/>
        <v>-0.001984000000000208</v>
      </c>
    </row>
    <row r="57" spans="15:16" ht="12.75">
      <c r="O57" s="62">
        <f t="shared" si="2"/>
        <v>-0.9599999999999991</v>
      </c>
      <c r="P57" s="63">
        <f t="shared" si="1"/>
        <v>-0.007872000000000323</v>
      </c>
    </row>
    <row r="58" spans="15:16" ht="12.75">
      <c r="O58" s="62">
        <f t="shared" si="2"/>
        <v>-0.9399999999999991</v>
      </c>
      <c r="P58" s="63">
        <f t="shared" si="1"/>
        <v>-0.017568000000000694</v>
      </c>
    </row>
    <row r="59" spans="15:16" ht="12.75">
      <c r="O59" s="62">
        <f t="shared" si="2"/>
        <v>-0.919999999999999</v>
      </c>
      <c r="P59" s="63">
        <f t="shared" si="1"/>
        <v>-0.03097600000000078</v>
      </c>
    </row>
    <row r="60" spans="15:16" ht="12.75">
      <c r="O60" s="62">
        <f t="shared" si="2"/>
        <v>-0.899999999999999</v>
      </c>
      <c r="P60" s="63">
        <f t="shared" si="1"/>
        <v>-0.04800000000000093</v>
      </c>
    </row>
    <row r="61" spans="15:16" ht="12.75">
      <c r="O61" s="62">
        <f t="shared" si="2"/>
        <v>-0.879999999999999</v>
      </c>
      <c r="P61" s="63">
        <f t="shared" si="1"/>
        <v>-0.06854400000000105</v>
      </c>
    </row>
    <row r="62" spans="15:16" ht="12.75">
      <c r="O62" s="62">
        <f t="shared" si="2"/>
        <v>-0.859999999999999</v>
      </c>
      <c r="P62" s="63">
        <f t="shared" si="1"/>
        <v>-0.09251200000000104</v>
      </c>
    </row>
    <row r="63" spans="15:16" ht="12.75">
      <c r="O63" s="62">
        <f t="shared" si="2"/>
        <v>-0.839999999999999</v>
      </c>
      <c r="P63" s="63">
        <f t="shared" si="1"/>
        <v>-0.11980800000000169</v>
      </c>
    </row>
    <row r="64" spans="15:16" ht="12.75">
      <c r="O64" s="62">
        <f t="shared" si="2"/>
        <v>-0.819999999999999</v>
      </c>
      <c r="P64" s="63">
        <f t="shared" si="1"/>
        <v>-0.15033600000000202</v>
      </c>
    </row>
    <row r="65" spans="15:16" ht="12.75">
      <c r="O65" s="62">
        <f t="shared" si="2"/>
        <v>-0.7999999999999989</v>
      </c>
      <c r="P65" s="63">
        <f t="shared" si="1"/>
        <v>-0.18400000000000194</v>
      </c>
    </row>
    <row r="66" spans="15:16" ht="12.75">
      <c r="O66" s="62">
        <f t="shared" si="2"/>
        <v>-0.7799999999999989</v>
      </c>
      <c r="P66" s="63">
        <f t="shared" si="1"/>
        <v>-0.22070400000000223</v>
      </c>
    </row>
    <row r="67" spans="15:16" ht="12.75">
      <c r="O67" s="62">
        <f t="shared" si="2"/>
        <v>-0.7599999999999989</v>
      </c>
      <c r="P67" s="63">
        <f t="shared" si="1"/>
        <v>-0.26035200000000236</v>
      </c>
    </row>
    <row r="68" spans="15:16" ht="12.75">
      <c r="O68" s="62">
        <f t="shared" si="2"/>
        <v>-0.7399999999999989</v>
      </c>
      <c r="P68" s="63">
        <f t="shared" si="1"/>
        <v>-0.30284800000000267</v>
      </c>
    </row>
    <row r="69" spans="15:16" ht="12.75">
      <c r="O69" s="62">
        <f t="shared" si="2"/>
        <v>-0.7199999999999989</v>
      </c>
      <c r="P69" s="63">
        <f aca="true" t="shared" si="11" ref="P69:P132">$H$3*O69^6+$H$4*O69^5+$H$5*O69^4+$H$6*O69^3+$H$7*O69^2+$H$8*O69+$H$9</f>
        <v>-0.3480960000000026</v>
      </c>
    </row>
    <row r="70" spans="15:16" ht="12.75">
      <c r="O70" s="62">
        <f t="shared" si="2"/>
        <v>-0.6999999999999988</v>
      </c>
      <c r="P70" s="63">
        <f t="shared" si="11"/>
        <v>-0.396000000000003</v>
      </c>
    </row>
    <row r="71" spans="15:16" ht="12.75">
      <c r="O71" s="62">
        <f aca="true" t="shared" si="12" ref="O71:O134">O70+$P$1</f>
        <v>-0.6799999999999988</v>
      </c>
      <c r="P71" s="63">
        <f t="shared" si="11"/>
        <v>-0.44646400000000286</v>
      </c>
    </row>
    <row r="72" spans="15:16" ht="12.75">
      <c r="O72" s="62">
        <f t="shared" si="12"/>
        <v>-0.6599999999999988</v>
      </c>
      <c r="P72" s="63">
        <f t="shared" si="11"/>
        <v>-0.4993920000000034</v>
      </c>
    </row>
    <row r="73" spans="15:16" ht="12.75">
      <c r="O73" s="62">
        <f t="shared" si="12"/>
        <v>-0.6399999999999988</v>
      </c>
      <c r="P73" s="63">
        <f t="shared" si="11"/>
        <v>-0.5546880000000036</v>
      </c>
    </row>
    <row r="74" spans="15:16" ht="12.75">
      <c r="O74" s="62">
        <f t="shared" si="12"/>
        <v>-0.6199999999999988</v>
      </c>
      <c r="P74" s="63">
        <f t="shared" si="11"/>
        <v>-0.6122560000000035</v>
      </c>
    </row>
    <row r="75" spans="15:16" ht="12.75">
      <c r="O75" s="62">
        <f t="shared" si="12"/>
        <v>-0.5999999999999988</v>
      </c>
      <c r="P75" s="63">
        <f t="shared" si="11"/>
        <v>-0.6720000000000037</v>
      </c>
    </row>
    <row r="76" spans="15:16" ht="12.75">
      <c r="O76" s="62">
        <f t="shared" si="12"/>
        <v>-0.5799999999999987</v>
      </c>
      <c r="P76" s="63">
        <f t="shared" si="11"/>
        <v>-0.7338240000000038</v>
      </c>
    </row>
    <row r="77" spans="15:16" ht="12.75">
      <c r="O77" s="62">
        <f t="shared" si="12"/>
        <v>-0.5599999999999987</v>
      </c>
      <c r="P77" s="63">
        <f t="shared" si="11"/>
        <v>-0.7976320000000041</v>
      </c>
    </row>
    <row r="78" spans="15:16" ht="12.75">
      <c r="O78" s="62">
        <f t="shared" si="12"/>
        <v>-0.5399999999999987</v>
      </c>
      <c r="P78" s="63">
        <f t="shared" si="11"/>
        <v>-0.8633280000000045</v>
      </c>
    </row>
    <row r="79" spans="15:16" ht="12.75">
      <c r="O79" s="62">
        <f t="shared" si="12"/>
        <v>-0.5199999999999987</v>
      </c>
      <c r="P79" s="63">
        <f t="shared" si="11"/>
        <v>-0.9308160000000045</v>
      </c>
    </row>
    <row r="80" spans="15:16" ht="12.75">
      <c r="O80" s="62">
        <f t="shared" si="12"/>
        <v>-0.49999999999999867</v>
      </c>
      <c r="P80" s="63">
        <f t="shared" si="11"/>
        <v>-1.0000000000000047</v>
      </c>
    </row>
    <row r="81" spans="15:16" ht="12.75">
      <c r="O81" s="62">
        <f t="shared" si="12"/>
        <v>-0.47999999999999865</v>
      </c>
      <c r="P81" s="63">
        <f t="shared" si="11"/>
        <v>-1.0707840000000048</v>
      </c>
    </row>
    <row r="82" spans="15:16" ht="12.75">
      <c r="O82" s="62">
        <f t="shared" si="12"/>
        <v>-0.45999999999999863</v>
      </c>
      <c r="P82" s="63">
        <f t="shared" si="11"/>
        <v>-1.143072000000005</v>
      </c>
    </row>
    <row r="83" spans="15:16" ht="12.75">
      <c r="O83" s="62">
        <f t="shared" si="12"/>
        <v>-0.4399999999999986</v>
      </c>
      <c r="P83" s="63">
        <f t="shared" si="11"/>
        <v>-1.2167680000000052</v>
      </c>
    </row>
    <row r="84" spans="15:16" ht="12.75">
      <c r="O84" s="62">
        <f t="shared" si="12"/>
        <v>-0.4199999999999986</v>
      </c>
      <c r="P84" s="63">
        <f t="shared" si="11"/>
        <v>-1.2917760000000054</v>
      </c>
    </row>
    <row r="85" spans="15:16" ht="12.75">
      <c r="O85" s="62">
        <f t="shared" si="12"/>
        <v>-0.3999999999999986</v>
      </c>
      <c r="P85" s="63">
        <f t="shared" si="11"/>
        <v>-1.3680000000000054</v>
      </c>
    </row>
    <row r="86" spans="15:16" ht="12.75">
      <c r="O86" s="62">
        <f t="shared" si="12"/>
        <v>-0.37999999999999856</v>
      </c>
      <c r="P86" s="63">
        <f t="shared" si="11"/>
        <v>-1.4453440000000055</v>
      </c>
    </row>
    <row r="87" spans="15:16" ht="12.75">
      <c r="O87" s="62">
        <f t="shared" si="12"/>
        <v>-0.35999999999999854</v>
      </c>
      <c r="P87" s="63">
        <f t="shared" si="11"/>
        <v>-1.5237120000000057</v>
      </c>
    </row>
    <row r="88" spans="15:16" ht="12.75">
      <c r="O88" s="62">
        <f t="shared" si="12"/>
        <v>-0.3399999999999985</v>
      </c>
      <c r="P88" s="63">
        <f t="shared" si="11"/>
        <v>-1.6030080000000058</v>
      </c>
    </row>
    <row r="89" spans="15:16" ht="12.75">
      <c r="O89" s="62">
        <f t="shared" si="12"/>
        <v>-0.3199999999999985</v>
      </c>
      <c r="P89" s="63">
        <f t="shared" si="11"/>
        <v>-1.683136000000006</v>
      </c>
    </row>
    <row r="90" spans="15:16" ht="12.75">
      <c r="O90" s="62">
        <f t="shared" si="12"/>
        <v>-0.2999999999999985</v>
      </c>
      <c r="P90" s="63">
        <f t="shared" si="11"/>
        <v>-1.7640000000000062</v>
      </c>
    </row>
    <row r="91" spans="15:16" ht="12.75">
      <c r="O91" s="62">
        <f t="shared" si="12"/>
        <v>-0.2799999999999985</v>
      </c>
      <c r="P91" s="63">
        <f t="shared" si="11"/>
        <v>-1.8455040000000063</v>
      </c>
    </row>
    <row r="92" spans="15:16" ht="12.75">
      <c r="O92" s="62">
        <f t="shared" si="12"/>
        <v>-0.25999999999999845</v>
      </c>
      <c r="P92" s="63">
        <f t="shared" si="11"/>
        <v>-1.9275520000000064</v>
      </c>
    </row>
    <row r="93" spans="15:16" ht="12.75">
      <c r="O93" s="62">
        <f t="shared" si="12"/>
        <v>-0.23999999999999846</v>
      </c>
      <c r="P93" s="63">
        <f t="shared" si="11"/>
        <v>-2.0100480000000065</v>
      </c>
    </row>
    <row r="94" spans="15:16" ht="12.75">
      <c r="O94" s="62">
        <f t="shared" si="12"/>
        <v>-0.21999999999999847</v>
      </c>
      <c r="P94" s="63">
        <f t="shared" si="11"/>
        <v>-2.0928960000000063</v>
      </c>
    </row>
    <row r="95" spans="15:16" ht="12.75">
      <c r="O95" s="62">
        <f t="shared" si="12"/>
        <v>-0.19999999999999848</v>
      </c>
      <c r="P95" s="63">
        <f t="shared" si="11"/>
        <v>-2.1760000000000064</v>
      </c>
    </row>
    <row r="96" spans="15:16" ht="12.75">
      <c r="O96" s="62">
        <f t="shared" si="12"/>
        <v>-0.1799999999999985</v>
      </c>
      <c r="P96" s="63">
        <f t="shared" si="11"/>
        <v>-2.259264000000006</v>
      </c>
    </row>
    <row r="97" spans="15:16" ht="12.75">
      <c r="O97" s="62">
        <f t="shared" si="12"/>
        <v>-0.1599999999999985</v>
      </c>
      <c r="P97" s="63">
        <f t="shared" si="11"/>
        <v>-2.342592000000006</v>
      </c>
    </row>
    <row r="98" spans="15:16" ht="12.75">
      <c r="O98" s="62">
        <f t="shared" si="12"/>
        <v>-0.13999999999999851</v>
      </c>
      <c r="P98" s="63">
        <f t="shared" si="11"/>
        <v>-2.4258880000000063</v>
      </c>
    </row>
    <row r="99" spans="15:16" ht="12.75">
      <c r="O99" s="62">
        <f t="shared" si="12"/>
        <v>-0.11999999999999851</v>
      </c>
      <c r="P99" s="63">
        <f t="shared" si="11"/>
        <v>-2.5090560000000064</v>
      </c>
    </row>
    <row r="100" spans="15:16" ht="12.75">
      <c r="O100" s="62">
        <f t="shared" si="12"/>
        <v>-0.0999999999999985</v>
      </c>
      <c r="P100" s="63">
        <f t="shared" si="11"/>
        <v>-2.5920000000000063</v>
      </c>
    </row>
    <row r="101" spans="15:16" ht="12.75">
      <c r="O101" s="62">
        <f t="shared" si="12"/>
        <v>-0.0799999999999985</v>
      </c>
      <c r="P101" s="63">
        <f t="shared" si="11"/>
        <v>-2.6746240000000063</v>
      </c>
    </row>
    <row r="102" spans="15:16" ht="12.75">
      <c r="O102" s="62">
        <f t="shared" si="12"/>
        <v>-0.0599999999999985</v>
      </c>
      <c r="P102" s="63">
        <f t="shared" si="11"/>
        <v>-2.756832000000006</v>
      </c>
    </row>
    <row r="103" spans="15:16" ht="12.75">
      <c r="O103" s="62">
        <f t="shared" si="12"/>
        <v>-0.039999999999998495</v>
      </c>
      <c r="P103" s="63">
        <f t="shared" si="11"/>
        <v>-2.838528000000006</v>
      </c>
    </row>
    <row r="104" spans="15:16" ht="12.75">
      <c r="O104" s="62">
        <f t="shared" si="12"/>
        <v>-0.019999999999998495</v>
      </c>
      <c r="P104" s="63">
        <f t="shared" si="11"/>
        <v>-2.919616000000006</v>
      </c>
    </row>
    <row r="105" spans="15:16" ht="12.75">
      <c r="O105" s="62">
        <f t="shared" si="12"/>
        <v>1.5057399771478686E-15</v>
      </c>
      <c r="P105" s="63">
        <f t="shared" si="11"/>
        <v>-3.000000000000006</v>
      </c>
    </row>
    <row r="106" spans="15:16" ht="12.75">
      <c r="O106" s="62">
        <f t="shared" si="12"/>
        <v>0.020000000000001506</v>
      </c>
      <c r="P106" s="63">
        <f t="shared" si="11"/>
        <v>-3.079584000000006</v>
      </c>
    </row>
    <row r="107" spans="15:16" ht="12.75">
      <c r="O107" s="62">
        <f t="shared" si="12"/>
        <v>0.04000000000000151</v>
      </c>
      <c r="P107" s="63">
        <f t="shared" si="11"/>
        <v>-3.158272000000006</v>
      </c>
    </row>
    <row r="108" spans="15:16" ht="12.75">
      <c r="O108" s="62">
        <f t="shared" si="12"/>
        <v>0.06000000000000151</v>
      </c>
      <c r="P108" s="63">
        <f t="shared" si="11"/>
        <v>-3.235968000000006</v>
      </c>
    </row>
    <row r="109" spans="15:16" ht="12.75">
      <c r="O109" s="62">
        <f t="shared" si="12"/>
        <v>0.08000000000000151</v>
      </c>
      <c r="P109" s="63">
        <f t="shared" si="11"/>
        <v>-3.3125760000000057</v>
      </c>
    </row>
    <row r="110" spans="15:16" ht="12.75">
      <c r="O110" s="62">
        <f t="shared" si="12"/>
        <v>0.10000000000000152</v>
      </c>
      <c r="P110" s="63">
        <f t="shared" si="11"/>
        <v>-3.3880000000000057</v>
      </c>
    </row>
    <row r="111" spans="15:16" ht="12.75">
      <c r="O111" s="62">
        <f t="shared" si="12"/>
        <v>0.12000000000000152</v>
      </c>
      <c r="P111" s="63">
        <f t="shared" si="11"/>
        <v>-3.4621440000000057</v>
      </c>
    </row>
    <row r="112" spans="15:16" ht="12.75">
      <c r="O112" s="62">
        <f t="shared" si="12"/>
        <v>0.1400000000000015</v>
      </c>
      <c r="P112" s="63">
        <f t="shared" si="11"/>
        <v>-3.5349120000000056</v>
      </c>
    </row>
    <row r="113" spans="15:16" ht="12.75">
      <c r="O113" s="62">
        <f t="shared" si="12"/>
        <v>0.1600000000000015</v>
      </c>
      <c r="P113" s="63">
        <f t="shared" si="11"/>
        <v>-3.6062080000000054</v>
      </c>
    </row>
    <row r="114" spans="15:16" ht="12.75">
      <c r="O114" s="62">
        <f t="shared" si="12"/>
        <v>0.1800000000000015</v>
      </c>
      <c r="P114" s="63">
        <f t="shared" si="11"/>
        <v>-3.675936000000005</v>
      </c>
    </row>
    <row r="115" spans="15:16" ht="12.75">
      <c r="O115" s="62">
        <f t="shared" si="12"/>
        <v>0.20000000000000148</v>
      </c>
      <c r="P115" s="63">
        <f t="shared" si="11"/>
        <v>-3.744000000000005</v>
      </c>
    </row>
    <row r="116" spans="15:16" ht="12.75">
      <c r="O116" s="62">
        <f t="shared" si="12"/>
        <v>0.22000000000000147</v>
      </c>
      <c r="P116" s="63">
        <f t="shared" si="11"/>
        <v>-3.810304000000005</v>
      </c>
    </row>
    <row r="117" spans="15:16" ht="12.75">
      <c r="O117" s="62">
        <f t="shared" si="12"/>
        <v>0.24000000000000146</v>
      </c>
      <c r="P117" s="63">
        <f t="shared" si="11"/>
        <v>-3.8747520000000044</v>
      </c>
    </row>
    <row r="118" spans="15:16" ht="12.75">
      <c r="O118" s="62">
        <f t="shared" si="12"/>
        <v>0.26000000000000145</v>
      </c>
      <c r="P118" s="63">
        <f t="shared" si="11"/>
        <v>-3.9372480000000047</v>
      </c>
    </row>
    <row r="119" spans="15:16" ht="12.75">
      <c r="O119" s="62">
        <f t="shared" si="12"/>
        <v>0.28000000000000147</v>
      </c>
      <c r="P119" s="63">
        <f t="shared" si="11"/>
        <v>-3.9976960000000044</v>
      </c>
    </row>
    <row r="120" spans="15:16" ht="12.75">
      <c r="O120" s="62">
        <f t="shared" si="12"/>
        <v>0.3000000000000015</v>
      </c>
      <c r="P120" s="63">
        <f t="shared" si="11"/>
        <v>-4.0560000000000045</v>
      </c>
    </row>
    <row r="121" spans="15:16" ht="12.75">
      <c r="O121" s="62">
        <f t="shared" si="12"/>
        <v>0.3200000000000015</v>
      </c>
      <c r="P121" s="63">
        <f t="shared" si="11"/>
        <v>-4.112064000000004</v>
      </c>
    </row>
    <row r="122" spans="15:16" ht="12.75">
      <c r="O122" s="62">
        <f t="shared" si="12"/>
        <v>0.3400000000000015</v>
      </c>
      <c r="P122" s="63">
        <f t="shared" si="11"/>
        <v>-4.165792000000004</v>
      </c>
    </row>
    <row r="123" spans="15:16" ht="12.75">
      <c r="O123" s="62">
        <f t="shared" si="12"/>
        <v>0.36000000000000154</v>
      </c>
      <c r="P123" s="63">
        <f t="shared" si="11"/>
        <v>-4.217088000000004</v>
      </c>
    </row>
    <row r="124" spans="15:16" ht="12.75">
      <c r="O124" s="62">
        <f t="shared" si="12"/>
        <v>0.38000000000000156</v>
      </c>
      <c r="P124" s="63">
        <f t="shared" si="11"/>
        <v>-4.265856000000004</v>
      </c>
    </row>
    <row r="125" spans="15:16" ht="12.75">
      <c r="O125" s="62">
        <f t="shared" si="12"/>
        <v>0.4000000000000016</v>
      </c>
      <c r="P125" s="63">
        <f t="shared" si="11"/>
        <v>-4.312000000000004</v>
      </c>
    </row>
    <row r="126" spans="15:16" ht="12.75">
      <c r="O126" s="62">
        <f t="shared" si="12"/>
        <v>0.4200000000000016</v>
      </c>
      <c r="P126" s="63">
        <f t="shared" si="11"/>
        <v>-4.355424000000003</v>
      </c>
    </row>
    <row r="127" spans="15:16" ht="12.75">
      <c r="O127" s="62">
        <f t="shared" si="12"/>
        <v>0.4400000000000016</v>
      </c>
      <c r="P127" s="63">
        <f t="shared" si="11"/>
        <v>-4.3960320000000035</v>
      </c>
    </row>
    <row r="128" spans="15:16" ht="12.75">
      <c r="O128" s="62">
        <f t="shared" si="12"/>
        <v>0.46000000000000163</v>
      </c>
      <c r="P128" s="63">
        <f t="shared" si="11"/>
        <v>-4.433728000000003</v>
      </c>
    </row>
    <row r="129" spans="15:16" ht="12.75">
      <c r="O129" s="62">
        <f t="shared" si="12"/>
        <v>0.48000000000000165</v>
      </c>
      <c r="P129" s="63">
        <f t="shared" si="11"/>
        <v>-4.468416000000003</v>
      </c>
    </row>
    <row r="130" spans="15:16" ht="12.75">
      <c r="O130" s="62">
        <f t="shared" si="12"/>
        <v>0.5000000000000017</v>
      </c>
      <c r="P130" s="63">
        <f t="shared" si="11"/>
        <v>-4.500000000000003</v>
      </c>
    </row>
    <row r="131" spans="15:16" ht="12.75">
      <c r="O131" s="62">
        <f t="shared" si="12"/>
        <v>0.5200000000000017</v>
      </c>
      <c r="P131" s="63">
        <f t="shared" si="11"/>
        <v>-4.528384000000003</v>
      </c>
    </row>
    <row r="132" spans="15:16" ht="12.75">
      <c r="O132" s="62">
        <f t="shared" si="12"/>
        <v>0.5400000000000017</v>
      </c>
      <c r="P132" s="63">
        <f t="shared" si="11"/>
        <v>-4.553472000000002</v>
      </c>
    </row>
    <row r="133" spans="15:16" ht="12.75">
      <c r="O133" s="62">
        <f t="shared" si="12"/>
        <v>0.5600000000000017</v>
      </c>
      <c r="P133" s="63">
        <f aca="true" t="shared" si="13" ref="P133:P196">$H$3*O133^6+$H$4*O133^5+$H$5*O133^4+$H$6*O133^3+$H$7*O133^2+$H$8*O133+$H$9</f>
        <v>-4.5751680000000015</v>
      </c>
    </row>
    <row r="134" spans="15:16" ht="12.75">
      <c r="O134" s="62">
        <f t="shared" si="12"/>
        <v>0.5800000000000017</v>
      </c>
      <c r="P134" s="63">
        <f t="shared" si="13"/>
        <v>-4.593376000000001</v>
      </c>
    </row>
    <row r="135" spans="15:16" ht="12.75">
      <c r="O135" s="62">
        <f aca="true" t="shared" si="14" ref="O135:O198">O134+$P$1</f>
        <v>0.6000000000000018</v>
      </c>
      <c r="P135" s="63">
        <f t="shared" si="13"/>
        <v>-4.608000000000001</v>
      </c>
    </row>
    <row r="136" spans="15:16" ht="12.75">
      <c r="O136" s="62">
        <f t="shared" si="14"/>
        <v>0.6200000000000018</v>
      </c>
      <c r="P136" s="63">
        <f t="shared" si="13"/>
        <v>-4.618944000000001</v>
      </c>
    </row>
    <row r="137" spans="15:16" ht="12.75">
      <c r="O137" s="62">
        <f t="shared" si="14"/>
        <v>0.6400000000000018</v>
      </c>
      <c r="P137" s="63">
        <f t="shared" si="13"/>
        <v>-4.626112000000001</v>
      </c>
    </row>
    <row r="138" spans="15:16" ht="12.75">
      <c r="O138" s="62">
        <f t="shared" si="14"/>
        <v>0.6600000000000018</v>
      </c>
      <c r="P138" s="63">
        <f t="shared" si="13"/>
        <v>-4.629408</v>
      </c>
    </row>
    <row r="139" spans="15:16" ht="12.75">
      <c r="O139" s="62">
        <f t="shared" si="14"/>
        <v>0.6800000000000018</v>
      </c>
      <c r="P139" s="63">
        <f t="shared" si="13"/>
        <v>-4.628736</v>
      </c>
    </row>
    <row r="140" spans="15:16" ht="12.75">
      <c r="O140" s="62">
        <f t="shared" si="14"/>
        <v>0.7000000000000018</v>
      </c>
      <c r="P140" s="63">
        <f t="shared" si="13"/>
        <v>-4.623999999999999</v>
      </c>
    </row>
    <row r="141" spans="15:16" ht="12.75">
      <c r="O141" s="62">
        <f t="shared" si="14"/>
        <v>0.7200000000000019</v>
      </c>
      <c r="P141" s="63">
        <f t="shared" si="13"/>
        <v>-4.615103999999999</v>
      </c>
    </row>
    <row r="142" spans="15:16" ht="12.75">
      <c r="O142" s="62">
        <f t="shared" si="14"/>
        <v>0.7400000000000019</v>
      </c>
      <c r="P142" s="63">
        <f t="shared" si="13"/>
        <v>-4.601951999999999</v>
      </c>
    </row>
    <row r="143" spans="15:16" ht="12.75">
      <c r="O143" s="62">
        <f t="shared" si="14"/>
        <v>0.7600000000000019</v>
      </c>
      <c r="P143" s="63">
        <f t="shared" si="13"/>
        <v>-4.584447999999998</v>
      </c>
    </row>
    <row r="144" spans="15:16" ht="12.75">
      <c r="O144" s="62">
        <f t="shared" si="14"/>
        <v>0.7800000000000019</v>
      </c>
      <c r="P144" s="63">
        <f t="shared" si="13"/>
        <v>-4.562495999999998</v>
      </c>
    </row>
    <row r="145" spans="15:16" ht="12.75">
      <c r="O145" s="62">
        <f t="shared" si="14"/>
        <v>0.8000000000000019</v>
      </c>
      <c r="P145" s="63">
        <f t="shared" si="13"/>
        <v>-4.535999999999997</v>
      </c>
    </row>
    <row r="146" spans="15:16" ht="12.75">
      <c r="O146" s="62">
        <f t="shared" si="14"/>
        <v>0.820000000000002</v>
      </c>
      <c r="P146" s="63">
        <f t="shared" si="13"/>
        <v>-4.504863999999997</v>
      </c>
    </row>
    <row r="147" spans="15:16" ht="12.75">
      <c r="O147" s="62">
        <f t="shared" si="14"/>
        <v>0.840000000000002</v>
      </c>
      <c r="P147" s="63">
        <f t="shared" si="13"/>
        <v>-4.4689919999999965</v>
      </c>
    </row>
    <row r="148" spans="15:16" ht="12.75">
      <c r="O148" s="62">
        <f t="shared" si="14"/>
        <v>0.860000000000002</v>
      </c>
      <c r="P148" s="63">
        <f t="shared" si="13"/>
        <v>-4.428287999999996</v>
      </c>
    </row>
    <row r="149" spans="15:16" ht="12.75">
      <c r="O149" s="62">
        <f t="shared" si="14"/>
        <v>0.880000000000002</v>
      </c>
      <c r="P149" s="63">
        <f t="shared" si="13"/>
        <v>-4.3826559999999954</v>
      </c>
    </row>
    <row r="150" spans="15:16" ht="12.75">
      <c r="O150" s="62">
        <f t="shared" si="14"/>
        <v>0.900000000000002</v>
      </c>
      <c r="P150" s="63">
        <f t="shared" si="13"/>
        <v>-4.331999999999995</v>
      </c>
    </row>
    <row r="151" spans="15:16" ht="12.75">
      <c r="O151" s="62">
        <f t="shared" si="14"/>
        <v>0.920000000000002</v>
      </c>
      <c r="P151" s="63">
        <f t="shared" si="13"/>
        <v>-4.276223999999994</v>
      </c>
    </row>
    <row r="152" spans="15:16" ht="12.75">
      <c r="O152" s="62">
        <f t="shared" si="14"/>
        <v>0.9400000000000021</v>
      </c>
      <c r="P152" s="63">
        <f t="shared" si="13"/>
        <v>-4.215231999999993</v>
      </c>
    </row>
    <row r="153" spans="15:16" ht="12.75">
      <c r="O153" s="62">
        <f t="shared" si="14"/>
        <v>0.9600000000000021</v>
      </c>
      <c r="P153" s="63">
        <f t="shared" si="13"/>
        <v>-4.148927999999993</v>
      </c>
    </row>
    <row r="154" spans="15:16" ht="12.75">
      <c r="O154" s="62">
        <f t="shared" si="14"/>
        <v>0.9800000000000021</v>
      </c>
      <c r="P154" s="63">
        <f t="shared" si="13"/>
        <v>-4.077215999999993</v>
      </c>
    </row>
    <row r="155" spans="15:16" ht="12.75">
      <c r="O155" s="62">
        <f t="shared" si="14"/>
        <v>1.000000000000002</v>
      </c>
      <c r="P155" s="63">
        <f t="shared" si="13"/>
        <v>-3.999999999999992</v>
      </c>
    </row>
    <row r="156" spans="15:16" ht="12.75">
      <c r="O156" s="62">
        <f t="shared" si="14"/>
        <v>1.020000000000002</v>
      </c>
      <c r="P156" s="63">
        <f t="shared" si="13"/>
        <v>-3.917183999999991</v>
      </c>
    </row>
    <row r="157" spans="15:16" ht="12.75">
      <c r="O157" s="62">
        <f t="shared" si="14"/>
        <v>1.040000000000002</v>
      </c>
      <c r="P157" s="63">
        <f t="shared" si="13"/>
        <v>-3.8286719999999903</v>
      </c>
    </row>
    <row r="158" spans="15:16" ht="12.75">
      <c r="O158" s="62">
        <f t="shared" si="14"/>
        <v>1.060000000000002</v>
      </c>
      <c r="P158" s="63">
        <f t="shared" si="13"/>
        <v>-3.73436799999999</v>
      </c>
    </row>
    <row r="159" spans="15:16" ht="12.75">
      <c r="O159" s="62">
        <f t="shared" si="14"/>
        <v>1.080000000000002</v>
      </c>
      <c r="P159" s="63">
        <f t="shared" si="13"/>
        <v>-3.6341759999999894</v>
      </c>
    </row>
    <row r="160" spans="15:16" ht="12.75">
      <c r="O160" s="62">
        <f t="shared" si="14"/>
        <v>1.100000000000002</v>
      </c>
      <c r="P160" s="63">
        <f t="shared" si="13"/>
        <v>-3.527999999999989</v>
      </c>
    </row>
    <row r="161" spans="15:16" ht="12.75">
      <c r="O161" s="62">
        <f t="shared" si="14"/>
        <v>1.120000000000002</v>
      </c>
      <c r="P161" s="63">
        <f t="shared" si="13"/>
        <v>-3.4157439999999886</v>
      </c>
    </row>
    <row r="162" spans="15:16" ht="12.75">
      <c r="O162" s="62">
        <f t="shared" si="14"/>
        <v>1.1400000000000021</v>
      </c>
      <c r="P162" s="63">
        <f t="shared" si="13"/>
        <v>-3.2973119999999874</v>
      </c>
    </row>
    <row r="163" spans="15:16" ht="12.75">
      <c r="O163" s="62">
        <f t="shared" si="14"/>
        <v>1.1600000000000021</v>
      </c>
      <c r="P163" s="63">
        <f t="shared" si="13"/>
        <v>-3.172607999999986</v>
      </c>
    </row>
    <row r="164" spans="15:16" ht="12.75">
      <c r="O164" s="62">
        <f t="shared" si="14"/>
        <v>1.1800000000000022</v>
      </c>
      <c r="P164" s="63">
        <f t="shared" si="13"/>
        <v>-3.0415359999999856</v>
      </c>
    </row>
    <row r="165" spans="15:16" ht="12.75">
      <c r="O165" s="62">
        <f t="shared" si="14"/>
        <v>1.2000000000000022</v>
      </c>
      <c r="P165" s="63">
        <f t="shared" si="13"/>
        <v>-2.903999999999985</v>
      </c>
    </row>
    <row r="166" spans="15:16" ht="12.75">
      <c r="O166" s="62">
        <f t="shared" si="14"/>
        <v>1.2200000000000022</v>
      </c>
      <c r="P166" s="63">
        <f t="shared" si="13"/>
        <v>-2.7599039999999837</v>
      </c>
    </row>
    <row r="167" spans="15:16" ht="12.75">
      <c r="O167" s="62">
        <f t="shared" si="14"/>
        <v>1.2400000000000022</v>
      </c>
      <c r="P167" s="63">
        <f t="shared" si="13"/>
        <v>-2.609151999999983</v>
      </c>
    </row>
    <row r="168" spans="15:16" ht="12.75">
      <c r="O168" s="62">
        <f t="shared" si="14"/>
        <v>1.2600000000000022</v>
      </c>
      <c r="P168" s="63">
        <f t="shared" si="13"/>
        <v>-2.451647999999982</v>
      </c>
    </row>
    <row r="169" spans="15:16" ht="12.75">
      <c r="O169" s="62">
        <f t="shared" si="14"/>
        <v>1.2800000000000022</v>
      </c>
      <c r="P169" s="63">
        <f t="shared" si="13"/>
        <v>-2.287295999999981</v>
      </c>
    </row>
    <row r="170" spans="15:16" ht="12.75">
      <c r="O170" s="62">
        <f t="shared" si="14"/>
        <v>1.3000000000000023</v>
      </c>
      <c r="P170" s="63">
        <f t="shared" si="13"/>
        <v>-2.11599999999998</v>
      </c>
    </row>
    <row r="171" spans="15:16" ht="12.75">
      <c r="O171" s="62">
        <f t="shared" si="14"/>
        <v>1.3200000000000023</v>
      </c>
      <c r="P171" s="63">
        <f t="shared" si="13"/>
        <v>-1.9376639999999794</v>
      </c>
    </row>
    <row r="172" spans="15:16" ht="12.75">
      <c r="O172" s="62">
        <f t="shared" si="14"/>
        <v>1.3400000000000023</v>
      </c>
      <c r="P172" s="63">
        <f t="shared" si="13"/>
        <v>-1.7521919999999787</v>
      </c>
    </row>
    <row r="173" spans="15:16" ht="12.75">
      <c r="O173" s="62">
        <f t="shared" si="14"/>
        <v>1.3600000000000023</v>
      </c>
      <c r="P173" s="63">
        <f t="shared" si="13"/>
        <v>-1.5594879999999778</v>
      </c>
    </row>
    <row r="174" spans="15:16" ht="12.75">
      <c r="O174" s="62">
        <f t="shared" si="14"/>
        <v>1.3800000000000023</v>
      </c>
      <c r="P174" s="63">
        <f t="shared" si="13"/>
        <v>-1.3594559999999758</v>
      </c>
    </row>
    <row r="175" spans="15:16" ht="12.75">
      <c r="O175" s="62">
        <f t="shared" si="14"/>
        <v>1.4000000000000024</v>
      </c>
      <c r="P175" s="63">
        <f t="shared" si="13"/>
        <v>-1.1519999999999753</v>
      </c>
    </row>
    <row r="176" spans="15:16" ht="12.75">
      <c r="O176" s="62">
        <f t="shared" si="14"/>
        <v>1.4200000000000024</v>
      </c>
      <c r="P176" s="63">
        <f t="shared" si="13"/>
        <v>-0.9370239999999752</v>
      </c>
    </row>
    <row r="177" spans="15:16" ht="12.75">
      <c r="O177" s="62">
        <f t="shared" si="14"/>
        <v>1.4400000000000024</v>
      </c>
      <c r="P177" s="63">
        <f t="shared" si="13"/>
        <v>-0.7144319999999729</v>
      </c>
    </row>
    <row r="178" spans="15:16" ht="12.75">
      <c r="O178" s="62">
        <f t="shared" si="14"/>
        <v>1.4600000000000024</v>
      </c>
      <c r="P178" s="63">
        <f t="shared" si="13"/>
        <v>-0.4841279999999726</v>
      </c>
    </row>
    <row r="179" spans="15:16" ht="12.75">
      <c r="O179" s="62">
        <f t="shared" si="14"/>
        <v>1.4800000000000024</v>
      </c>
      <c r="P179" s="63">
        <f t="shared" si="13"/>
        <v>-0.2460159999999716</v>
      </c>
    </row>
    <row r="180" spans="15:16" ht="12.75">
      <c r="O180" s="62">
        <f t="shared" si="14"/>
        <v>1.5000000000000024</v>
      </c>
      <c r="P180" s="63">
        <f t="shared" si="13"/>
        <v>2.930988785010413E-14</v>
      </c>
    </row>
    <row r="181" spans="15:16" ht="12.75">
      <c r="O181" s="62">
        <f t="shared" si="14"/>
        <v>1.5200000000000025</v>
      </c>
      <c r="P181" s="63">
        <f t="shared" si="13"/>
        <v>0.2540160000000311</v>
      </c>
    </row>
    <row r="182" spans="15:16" ht="12.75">
      <c r="O182" s="62">
        <f t="shared" si="14"/>
        <v>1.5400000000000025</v>
      </c>
      <c r="P182" s="63">
        <f t="shared" si="13"/>
        <v>0.516128000000033</v>
      </c>
    </row>
    <row r="183" spans="15:16" ht="12.75">
      <c r="O183" s="62">
        <f t="shared" si="14"/>
        <v>1.5600000000000025</v>
      </c>
      <c r="P183" s="63">
        <f t="shared" si="13"/>
        <v>0.7864320000000342</v>
      </c>
    </row>
    <row r="184" spans="15:16" ht="12.75">
      <c r="O184" s="62">
        <f t="shared" si="14"/>
        <v>1.5800000000000025</v>
      </c>
      <c r="P184" s="63">
        <f t="shared" si="13"/>
        <v>1.0650240000000357</v>
      </c>
    </row>
    <row r="185" spans="15:16" ht="12.75">
      <c r="O185" s="62">
        <f t="shared" si="14"/>
        <v>1.6000000000000025</v>
      </c>
      <c r="P185" s="63">
        <f t="shared" si="13"/>
        <v>1.3520000000000367</v>
      </c>
    </row>
    <row r="186" spans="15:16" ht="12.75">
      <c r="O186" s="62">
        <f t="shared" si="14"/>
        <v>1.6200000000000025</v>
      </c>
      <c r="P186" s="63">
        <f t="shared" si="13"/>
        <v>1.6474560000000382</v>
      </c>
    </row>
    <row r="187" spans="15:16" ht="12.75">
      <c r="O187" s="62">
        <f t="shared" si="14"/>
        <v>1.6400000000000026</v>
      </c>
      <c r="P187" s="63">
        <f t="shared" si="13"/>
        <v>1.9514880000000394</v>
      </c>
    </row>
    <row r="188" spans="15:16" ht="12.75">
      <c r="O188" s="62">
        <f t="shared" si="14"/>
        <v>1.6600000000000026</v>
      </c>
      <c r="P188" s="63">
        <f t="shared" si="13"/>
        <v>2.2641920000000413</v>
      </c>
    </row>
    <row r="189" spans="15:16" ht="12.75">
      <c r="O189" s="62">
        <f t="shared" si="14"/>
        <v>1.6800000000000026</v>
      </c>
      <c r="P189" s="63">
        <f t="shared" si="13"/>
        <v>2.585664000000043</v>
      </c>
    </row>
    <row r="190" spans="15:16" ht="12.75">
      <c r="O190" s="62">
        <f t="shared" si="14"/>
        <v>1.7000000000000026</v>
      </c>
      <c r="P190" s="63">
        <f t="shared" si="13"/>
        <v>2.916000000000044</v>
      </c>
    </row>
    <row r="191" spans="15:16" ht="12.75">
      <c r="O191" s="62">
        <f t="shared" si="14"/>
        <v>1.7200000000000026</v>
      </c>
      <c r="P191" s="63">
        <f t="shared" si="13"/>
        <v>3.2552960000000466</v>
      </c>
    </row>
    <row r="192" spans="15:16" ht="12.75">
      <c r="O192" s="62">
        <f t="shared" si="14"/>
        <v>1.7400000000000027</v>
      </c>
      <c r="P192" s="63">
        <f t="shared" si="13"/>
        <v>3.603648000000047</v>
      </c>
    </row>
    <row r="193" spans="15:16" ht="12.75">
      <c r="O193" s="62">
        <f t="shared" si="14"/>
        <v>1.7600000000000027</v>
      </c>
      <c r="P193" s="63">
        <f t="shared" si="13"/>
        <v>3.9611520000000473</v>
      </c>
    </row>
    <row r="194" spans="15:16" ht="12.75">
      <c r="O194" s="62">
        <f t="shared" si="14"/>
        <v>1.7800000000000027</v>
      </c>
      <c r="P194" s="63">
        <f t="shared" si="13"/>
        <v>4.327904000000049</v>
      </c>
    </row>
    <row r="195" spans="15:16" ht="12.75">
      <c r="O195" s="62">
        <f t="shared" si="14"/>
        <v>1.8000000000000027</v>
      </c>
      <c r="P195" s="63">
        <f t="shared" si="13"/>
        <v>4.7040000000000495</v>
      </c>
    </row>
    <row r="196" spans="15:16" ht="12.75">
      <c r="O196" s="62">
        <f t="shared" si="14"/>
        <v>1.8200000000000027</v>
      </c>
      <c r="P196" s="63">
        <f t="shared" si="13"/>
        <v>5.089536000000052</v>
      </c>
    </row>
    <row r="197" spans="15:16" ht="12.75">
      <c r="O197" s="62">
        <f t="shared" si="14"/>
        <v>1.8400000000000027</v>
      </c>
      <c r="P197" s="63">
        <f aca="true" t="shared" si="15" ref="P197:P205">$H$3*O197^6+$H$4*O197^5+$H$5*O197^4+$H$6*O197^3+$H$7*O197^2+$H$8*O197+$H$9</f>
        <v>5.484608000000055</v>
      </c>
    </row>
    <row r="198" spans="15:16" ht="12.75">
      <c r="O198" s="62">
        <f t="shared" si="14"/>
        <v>1.8600000000000028</v>
      </c>
      <c r="P198" s="63">
        <f t="shared" si="15"/>
        <v>5.889312000000054</v>
      </c>
    </row>
    <row r="199" spans="15:16" ht="12.75">
      <c r="O199" s="62">
        <f aca="true" t="shared" si="16" ref="O199:O205">O198+$P$1</f>
        <v>1.8800000000000028</v>
      </c>
      <c r="P199" s="63">
        <f t="shared" si="15"/>
        <v>6.303744000000059</v>
      </c>
    </row>
    <row r="200" spans="15:16" ht="12.75">
      <c r="O200" s="62">
        <f t="shared" si="16"/>
        <v>1.9000000000000028</v>
      </c>
      <c r="P200" s="63">
        <f t="shared" si="15"/>
        <v>6.728000000000058</v>
      </c>
    </row>
    <row r="201" spans="15:16" ht="12.75">
      <c r="O201" s="62">
        <f t="shared" si="16"/>
        <v>1.9200000000000028</v>
      </c>
      <c r="P201" s="63">
        <f t="shared" si="15"/>
        <v>7.162176000000063</v>
      </c>
    </row>
    <row r="202" spans="15:16" ht="12.75">
      <c r="O202" s="62">
        <f t="shared" si="16"/>
        <v>1.9400000000000028</v>
      </c>
      <c r="P202" s="63">
        <f t="shared" si="15"/>
        <v>7.60636800000006</v>
      </c>
    </row>
    <row r="203" spans="15:16" ht="12.75">
      <c r="O203" s="62">
        <f t="shared" si="16"/>
        <v>1.9600000000000029</v>
      </c>
      <c r="P203" s="63">
        <f t="shared" si="15"/>
        <v>8.060672000000068</v>
      </c>
    </row>
    <row r="204" spans="15:16" ht="12.75">
      <c r="O204" s="62">
        <f t="shared" si="16"/>
        <v>1.9800000000000029</v>
      </c>
      <c r="P204" s="63">
        <f t="shared" si="15"/>
        <v>8.525184000000067</v>
      </c>
    </row>
    <row r="205" spans="15:16" ht="12.75">
      <c r="O205" s="62">
        <f t="shared" si="16"/>
        <v>2.0000000000000027</v>
      </c>
      <c r="P205" s="63">
        <f t="shared" si="15"/>
        <v>9.000000000000064</v>
      </c>
    </row>
  </sheetData>
  <sheetProtection password="EE66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3"/>
  <rowBreaks count="1" manualBreakCount="1">
    <brk id="36" max="255" man="1"/>
  </rowBreaks>
  <colBreaks count="1" manualBreakCount="1">
    <brk id="13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5"/>
  <sheetViews>
    <sheetView workbookViewId="0" topLeftCell="A1">
      <selection activeCell="F31" sqref="F31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12" width="11.7109375" style="0" customWidth="1"/>
    <col min="13" max="13" width="13.00390625" style="0" customWidth="1"/>
    <col min="14" max="14" width="4.57421875" style="0" customWidth="1"/>
    <col min="16" max="16" width="23.140625" style="0" customWidth="1"/>
  </cols>
  <sheetData>
    <row r="1" spans="1:16" s="14" customFormat="1" ht="17.25" customHeight="1">
      <c r="A1" s="25" t="s">
        <v>26</v>
      </c>
      <c r="O1" s="26" t="s">
        <v>0</v>
      </c>
      <c r="P1" s="27">
        <f>L7/20</f>
        <v>0.02</v>
      </c>
    </row>
    <row r="2" spans="1:16" s="14" customFormat="1" ht="3" customHeight="1">
      <c r="A2" s="25"/>
      <c r="O2" s="26"/>
      <c r="P2" s="28"/>
    </row>
    <row r="3" spans="1:16" s="1" customFormat="1" ht="13.5" customHeight="1">
      <c r="A3" s="29"/>
      <c r="B3" s="29"/>
      <c r="C3" s="29"/>
      <c r="D3" s="29"/>
      <c r="E3" s="29"/>
      <c r="F3" s="29"/>
      <c r="G3" s="33"/>
      <c r="H3" s="30" t="s">
        <v>18</v>
      </c>
      <c r="I3" s="9">
        <v>0</v>
      </c>
      <c r="J3" s="32" t="s">
        <v>16</v>
      </c>
      <c r="K3" s="33"/>
      <c r="L3" s="33"/>
      <c r="M3" s="33"/>
      <c r="O3" s="2"/>
      <c r="P3" s="4" t="s">
        <v>1</v>
      </c>
    </row>
    <row r="4" spans="1:16" s="1" customFormat="1" ht="13.5" customHeight="1">
      <c r="A4" s="29"/>
      <c r="B4" s="29"/>
      <c r="C4" s="29"/>
      <c r="D4" s="29"/>
      <c r="E4" s="29"/>
      <c r="F4" s="29"/>
      <c r="G4" s="33"/>
      <c r="H4" s="30" t="s">
        <v>19</v>
      </c>
      <c r="I4" s="9">
        <v>0</v>
      </c>
      <c r="J4" s="35" t="s">
        <v>29</v>
      </c>
      <c r="K4" s="33"/>
      <c r="L4" s="33"/>
      <c r="M4" s="33"/>
      <c r="O4" s="5" t="s">
        <v>2</v>
      </c>
      <c r="P4" s="6" t="s">
        <v>3</v>
      </c>
    </row>
    <row r="5" spans="1:16" s="2" customFormat="1" ht="13.5" customHeight="1">
      <c r="A5" s="29"/>
      <c r="B5" s="14"/>
      <c r="C5" s="14"/>
      <c r="D5" s="14"/>
      <c r="E5" s="14"/>
      <c r="F5" s="14"/>
      <c r="G5" s="31"/>
      <c r="H5" s="30" t="s">
        <v>20</v>
      </c>
      <c r="I5" s="9">
        <v>0</v>
      </c>
      <c r="J5" s="29"/>
      <c r="K5" s="38" t="s">
        <v>4</v>
      </c>
      <c r="L5" s="9">
        <v>-2</v>
      </c>
      <c r="M5" s="31"/>
      <c r="O5" s="7">
        <f>$L$5</f>
        <v>-2</v>
      </c>
      <c r="P5" s="8">
        <f aca="true" t="shared" si="0" ref="P5:P68">$I$3*O5^6+$I$4*O5^5+$I$5*O5^4+$I$6*O5^3+$I$7*O5^2+$I$8*O5+$I$9</f>
        <v>-7</v>
      </c>
    </row>
    <row r="6" spans="1:16" s="1" customFormat="1" ht="13.5" customHeight="1">
      <c r="A6" s="29"/>
      <c r="B6" s="14"/>
      <c r="C6" s="14"/>
      <c r="D6" s="14"/>
      <c r="E6" s="14"/>
      <c r="F6" s="14"/>
      <c r="G6" s="33"/>
      <c r="H6" s="41" t="s">
        <v>21</v>
      </c>
      <c r="I6" s="9">
        <v>2</v>
      </c>
      <c r="J6" s="33"/>
      <c r="K6" s="38" t="s">
        <v>5</v>
      </c>
      <c r="L6" s="9">
        <v>2</v>
      </c>
      <c r="M6" s="31"/>
      <c r="O6" s="7">
        <f>O5+$P$1</f>
        <v>-1.98</v>
      </c>
      <c r="P6" s="8">
        <f t="shared" si="0"/>
        <v>-6.684384</v>
      </c>
    </row>
    <row r="7" spans="1:16" s="1" customFormat="1" ht="13.5" customHeight="1">
      <c r="A7" s="33"/>
      <c r="B7" s="14"/>
      <c r="C7" s="14"/>
      <c r="D7" s="14"/>
      <c r="E7" s="14"/>
      <c r="F7" s="14"/>
      <c r="G7" s="33"/>
      <c r="H7" s="41" t="s">
        <v>22</v>
      </c>
      <c r="I7" s="9">
        <v>1</v>
      </c>
      <c r="J7" s="33"/>
      <c r="K7" s="42" t="s">
        <v>0</v>
      </c>
      <c r="L7" s="13">
        <f>(L6-L5)/10</f>
        <v>0.4</v>
      </c>
      <c r="M7" s="33"/>
      <c r="O7" s="7">
        <f aca="true" t="shared" si="1" ref="O7:O70">O6+$P$1</f>
        <v>-1.96</v>
      </c>
      <c r="P7" s="8">
        <f t="shared" si="0"/>
        <v>-6.377471999999999</v>
      </c>
    </row>
    <row r="8" spans="1:16" s="1" customFormat="1" ht="13.5" customHeight="1">
      <c r="A8" s="29"/>
      <c r="B8" s="14"/>
      <c r="C8" s="14"/>
      <c r="D8" s="14"/>
      <c r="E8" s="14"/>
      <c r="F8" s="14"/>
      <c r="G8" s="33"/>
      <c r="H8" s="41" t="s">
        <v>23</v>
      </c>
      <c r="I8" s="9">
        <v>-4</v>
      </c>
      <c r="J8" s="43"/>
      <c r="K8" s="44"/>
      <c r="L8" s="45" t="s">
        <v>14</v>
      </c>
      <c r="M8" s="46">
        <f>IF(M32&lt;0.0001,IF(ABS(K30)=M32,H30,IF(ABS(L30)=M32,I30,J30)),"keine gefunden")</f>
        <v>1.5</v>
      </c>
      <c r="N8" s="10"/>
      <c r="O8" s="11">
        <f t="shared" si="1"/>
        <v>-1.94</v>
      </c>
      <c r="P8" s="8">
        <f t="shared" si="0"/>
        <v>-6.079167999999999</v>
      </c>
    </row>
    <row r="9" spans="1:16" s="3" customFormat="1" ht="13.5" customHeight="1">
      <c r="A9" s="49"/>
      <c r="B9" s="14"/>
      <c r="C9" s="14"/>
      <c r="D9" s="14"/>
      <c r="E9" s="14"/>
      <c r="F9" s="14"/>
      <c r="G9" s="16"/>
      <c r="H9" s="41" t="s">
        <v>24</v>
      </c>
      <c r="I9" s="9">
        <v>-3</v>
      </c>
      <c r="J9" s="50"/>
      <c r="K9" s="51"/>
      <c r="L9" s="52" t="s">
        <v>15</v>
      </c>
      <c r="M9" s="53">
        <f>$I$3*M8^6+$I$4*M8^5+$I$5*M8^4+$I$6*M8^3+$I$7*M8^2+$I$8*M8+$I$9</f>
        <v>0</v>
      </c>
      <c r="O9" s="7">
        <f t="shared" si="1"/>
        <v>-1.92</v>
      </c>
      <c r="P9" s="8">
        <f t="shared" si="0"/>
        <v>-5.789376000000001</v>
      </c>
    </row>
    <row r="10" spans="1:16" s="33" customFormat="1" ht="13.5" customHeight="1">
      <c r="A10" s="14"/>
      <c r="B10" s="14"/>
      <c r="C10" s="14"/>
      <c r="D10" s="14"/>
      <c r="E10" s="14"/>
      <c r="F10" s="14"/>
      <c r="G10" s="14"/>
      <c r="H10" s="15" t="s">
        <v>25</v>
      </c>
      <c r="I10" s="14"/>
      <c r="J10" s="16"/>
      <c r="K10" s="16"/>
      <c r="L10" s="14"/>
      <c r="M10" s="14"/>
      <c r="O10" s="39">
        <f t="shared" si="1"/>
        <v>-1.9</v>
      </c>
      <c r="P10" s="40">
        <f t="shared" si="0"/>
        <v>-5.507999999999999</v>
      </c>
    </row>
    <row r="11" spans="2:16" s="29" customFormat="1" ht="13.5" customHeight="1">
      <c r="B11" s="14"/>
      <c r="C11" s="14"/>
      <c r="D11" s="14"/>
      <c r="E11" s="14"/>
      <c r="F11" s="14"/>
      <c r="G11" s="17" t="s">
        <v>27</v>
      </c>
      <c r="H11" s="18" t="s">
        <v>8</v>
      </c>
      <c r="I11" s="18" t="s">
        <v>9</v>
      </c>
      <c r="J11" s="18" t="s">
        <v>10</v>
      </c>
      <c r="K11" s="18" t="s">
        <v>11</v>
      </c>
      <c r="L11" s="18" t="s">
        <v>12</v>
      </c>
      <c r="M11" s="18" t="s">
        <v>13</v>
      </c>
      <c r="O11" s="39">
        <f t="shared" si="1"/>
        <v>-1.88</v>
      </c>
      <c r="P11" s="40">
        <f t="shared" si="0"/>
        <v>-5.234943999999999</v>
      </c>
    </row>
    <row r="12" spans="2:16" s="29" customFormat="1" ht="12" customHeight="1">
      <c r="B12" s="14"/>
      <c r="C12" s="14"/>
      <c r="D12" s="14"/>
      <c r="E12" s="14"/>
      <c r="F12" s="14"/>
      <c r="G12" s="19">
        <v>1</v>
      </c>
      <c r="H12" s="20">
        <f>L5</f>
        <v>-2</v>
      </c>
      <c r="I12" s="20">
        <f>L6</f>
        <v>2</v>
      </c>
      <c r="J12" s="20">
        <f aca="true" t="shared" si="2" ref="J12:J31">(H12+I12)/2</f>
        <v>0</v>
      </c>
      <c r="K12" s="20">
        <f aca="true" t="shared" si="3" ref="K12:K31">$I$3*H12^6+$I$4*H12^5+$I$5*H12^4+$I$6*H12^3+$I$7*H12^2+$I$8*H12+$I$9</f>
        <v>-7</v>
      </c>
      <c r="L12" s="20">
        <f aca="true" t="shared" si="4" ref="L12:L31">$I$3*I12^6+$I$4*I12^5+$I$5*I12^4+$I$6*I12^3+$I$7*I12^2+$I$8*I12+$I$9</f>
        <v>9</v>
      </c>
      <c r="M12" s="20">
        <f aca="true" t="shared" si="5" ref="M12:M31">$I$3*J12^6+$I$4*J12^5+$I$5*J12^4+$I$6*J12^3+$I$7*J12^2+$I$8*J12+$I$9</f>
        <v>-3</v>
      </c>
      <c r="O12" s="39">
        <f t="shared" si="1"/>
        <v>-1.8599999999999999</v>
      </c>
      <c r="P12" s="40">
        <f t="shared" si="0"/>
        <v>-4.9701119999999985</v>
      </c>
    </row>
    <row r="13" spans="7:16" s="31" customFormat="1" ht="12" customHeight="1">
      <c r="G13" s="19">
        <v>2</v>
      </c>
      <c r="H13" s="20">
        <f aca="true" t="shared" si="6" ref="H13:H31">IF(K12*M12&gt;0,J12,H12)</f>
        <v>0</v>
      </c>
      <c r="I13" s="20">
        <f aca="true" t="shared" si="7" ref="I13:I31">IF(H13=H12,J12,I12)</f>
        <v>2</v>
      </c>
      <c r="J13" s="20">
        <f t="shared" si="2"/>
        <v>1</v>
      </c>
      <c r="K13" s="20">
        <f t="shared" si="3"/>
        <v>-3</v>
      </c>
      <c r="L13" s="20">
        <f t="shared" si="4"/>
        <v>9</v>
      </c>
      <c r="M13" s="20">
        <f t="shared" si="5"/>
        <v>-4</v>
      </c>
      <c r="O13" s="39">
        <f t="shared" si="1"/>
        <v>-1.8399999999999999</v>
      </c>
      <c r="P13" s="40">
        <f t="shared" si="0"/>
        <v>-4.713407999999998</v>
      </c>
    </row>
    <row r="14" spans="7:16" s="14" customFormat="1" ht="12" customHeight="1">
      <c r="G14" s="19">
        <v>3</v>
      </c>
      <c r="H14" s="20">
        <f t="shared" si="6"/>
        <v>1</v>
      </c>
      <c r="I14" s="20">
        <f t="shared" si="7"/>
        <v>2</v>
      </c>
      <c r="J14" s="20">
        <f t="shared" si="2"/>
        <v>1.5</v>
      </c>
      <c r="K14" s="20">
        <f t="shared" si="3"/>
        <v>-4</v>
      </c>
      <c r="L14" s="20">
        <f t="shared" si="4"/>
        <v>9</v>
      </c>
      <c r="M14" s="20">
        <f t="shared" si="5"/>
        <v>0</v>
      </c>
      <c r="O14" s="39">
        <f t="shared" si="1"/>
        <v>-1.8199999999999998</v>
      </c>
      <c r="P14" s="40">
        <f t="shared" si="0"/>
        <v>-4.464735999999997</v>
      </c>
    </row>
    <row r="15" spans="7:16" s="14" customFormat="1" ht="12" customHeight="1">
      <c r="G15" s="19">
        <v>4</v>
      </c>
      <c r="H15" s="20">
        <f t="shared" si="6"/>
        <v>1</v>
      </c>
      <c r="I15" s="20">
        <f t="shared" si="7"/>
        <v>1.5</v>
      </c>
      <c r="J15" s="20">
        <f t="shared" si="2"/>
        <v>1.25</v>
      </c>
      <c r="K15" s="20">
        <f t="shared" si="3"/>
        <v>-4</v>
      </c>
      <c r="L15" s="20">
        <f t="shared" si="4"/>
        <v>0</v>
      </c>
      <c r="M15" s="20">
        <f t="shared" si="5"/>
        <v>-2.53125</v>
      </c>
      <c r="O15" s="39">
        <f t="shared" si="1"/>
        <v>-1.7999999999999998</v>
      </c>
      <c r="P15" s="40">
        <f t="shared" si="0"/>
        <v>-4.223999999999997</v>
      </c>
    </row>
    <row r="16" spans="7:16" s="14" customFormat="1" ht="12" customHeight="1">
      <c r="G16" s="19">
        <v>5</v>
      </c>
      <c r="H16" s="20">
        <f t="shared" si="6"/>
        <v>1.25</v>
      </c>
      <c r="I16" s="20">
        <f t="shared" si="7"/>
        <v>1.5</v>
      </c>
      <c r="J16" s="20">
        <f t="shared" si="2"/>
        <v>1.375</v>
      </c>
      <c r="K16" s="20">
        <f t="shared" si="3"/>
        <v>-2.53125</v>
      </c>
      <c r="L16" s="20">
        <f t="shared" si="4"/>
        <v>0</v>
      </c>
      <c r="M16" s="20">
        <f t="shared" si="5"/>
        <v>-1.41015625</v>
      </c>
      <c r="O16" s="39">
        <f t="shared" si="1"/>
        <v>-1.7799999999999998</v>
      </c>
      <c r="P16" s="40">
        <f t="shared" si="0"/>
        <v>-3.991103999999998</v>
      </c>
    </row>
    <row r="17" spans="7:16" s="14" customFormat="1" ht="12" customHeight="1">
      <c r="G17" s="19">
        <v>6</v>
      </c>
      <c r="H17" s="20">
        <f t="shared" si="6"/>
        <v>1.375</v>
      </c>
      <c r="I17" s="20">
        <f t="shared" si="7"/>
        <v>1.5</v>
      </c>
      <c r="J17" s="20">
        <f t="shared" si="2"/>
        <v>1.4375</v>
      </c>
      <c r="K17" s="20">
        <f t="shared" si="3"/>
        <v>-1.41015625</v>
      </c>
      <c r="L17" s="20">
        <f t="shared" si="4"/>
        <v>0</v>
      </c>
      <c r="M17" s="20">
        <f t="shared" si="5"/>
        <v>-0.74267578125</v>
      </c>
      <c r="O17" s="39">
        <f t="shared" si="1"/>
        <v>-1.7599999999999998</v>
      </c>
      <c r="P17" s="40">
        <f t="shared" si="0"/>
        <v>-3.765951999999997</v>
      </c>
    </row>
    <row r="18" spans="7:16" s="14" customFormat="1" ht="12" customHeight="1">
      <c r="G18" s="19">
        <v>7</v>
      </c>
      <c r="H18" s="20">
        <f t="shared" si="6"/>
        <v>1.4375</v>
      </c>
      <c r="I18" s="20">
        <f t="shared" si="7"/>
        <v>1.5</v>
      </c>
      <c r="J18" s="20">
        <f t="shared" si="2"/>
        <v>1.46875</v>
      </c>
      <c r="K18" s="20">
        <f t="shared" si="3"/>
        <v>-0.74267578125</v>
      </c>
      <c r="L18" s="20">
        <f t="shared" si="4"/>
        <v>0</v>
      </c>
      <c r="M18" s="20">
        <f t="shared" si="5"/>
        <v>-0.38092041015625</v>
      </c>
      <c r="O18" s="39">
        <f t="shared" si="1"/>
        <v>-1.7399999999999998</v>
      </c>
      <c r="P18" s="40">
        <f t="shared" si="0"/>
        <v>-3.548447999999997</v>
      </c>
    </row>
    <row r="19" spans="7:16" s="14" customFormat="1" ht="12" customHeight="1">
      <c r="G19" s="19">
        <v>8</v>
      </c>
      <c r="H19" s="20">
        <f t="shared" si="6"/>
        <v>1.46875</v>
      </c>
      <c r="I19" s="20">
        <f t="shared" si="7"/>
        <v>1.5</v>
      </c>
      <c r="J19" s="20">
        <f t="shared" si="2"/>
        <v>1.484375</v>
      </c>
      <c r="K19" s="20">
        <f t="shared" si="3"/>
        <v>-0.38092041015625</v>
      </c>
      <c r="L19" s="20">
        <f t="shared" si="4"/>
        <v>0</v>
      </c>
      <c r="M19" s="20">
        <f t="shared" si="5"/>
        <v>-0.19287872314453125</v>
      </c>
      <c r="O19" s="39">
        <f t="shared" si="1"/>
        <v>-1.7199999999999998</v>
      </c>
      <c r="P19" s="40">
        <f t="shared" si="0"/>
        <v>-3.3384959999999975</v>
      </c>
    </row>
    <row r="20" spans="7:16" s="14" customFormat="1" ht="12" customHeight="1">
      <c r="G20" s="19">
        <v>9</v>
      </c>
      <c r="H20" s="20">
        <f t="shared" si="6"/>
        <v>1.484375</v>
      </c>
      <c r="I20" s="20">
        <f t="shared" si="7"/>
        <v>1.5</v>
      </c>
      <c r="J20" s="20">
        <f t="shared" si="2"/>
        <v>1.4921875</v>
      </c>
      <c r="K20" s="20">
        <f t="shared" si="3"/>
        <v>-0.19287872314453125</v>
      </c>
      <c r="L20" s="20">
        <f t="shared" si="4"/>
        <v>0</v>
      </c>
      <c r="M20" s="20">
        <f t="shared" si="5"/>
        <v>-0.0970468521118164</v>
      </c>
      <c r="O20" s="39">
        <f t="shared" si="1"/>
        <v>-1.6999999999999997</v>
      </c>
      <c r="P20" s="40">
        <f t="shared" si="0"/>
        <v>-3.1359999999999975</v>
      </c>
    </row>
    <row r="21" spans="7:16" s="14" customFormat="1" ht="12" customHeight="1">
      <c r="G21" s="19">
        <v>10</v>
      </c>
      <c r="H21" s="20">
        <f t="shared" si="6"/>
        <v>1.4921875</v>
      </c>
      <c r="I21" s="20">
        <f t="shared" si="7"/>
        <v>1.5</v>
      </c>
      <c r="J21" s="20">
        <f t="shared" si="2"/>
        <v>1.49609375</v>
      </c>
      <c r="K21" s="20">
        <f t="shared" si="3"/>
        <v>-0.0970468521118164</v>
      </c>
      <c r="L21" s="20">
        <f t="shared" si="4"/>
        <v>0</v>
      </c>
      <c r="M21" s="20">
        <f t="shared" si="5"/>
        <v>-0.04867565631866455</v>
      </c>
      <c r="O21" s="39">
        <f t="shared" si="1"/>
        <v>-1.6799999999999997</v>
      </c>
      <c r="P21" s="40">
        <f t="shared" si="0"/>
        <v>-2.940863999999997</v>
      </c>
    </row>
    <row r="22" spans="7:16" s="14" customFormat="1" ht="12" customHeight="1">
      <c r="G22" s="19">
        <v>11</v>
      </c>
      <c r="H22" s="20">
        <f t="shared" si="6"/>
        <v>1.49609375</v>
      </c>
      <c r="I22" s="20">
        <f t="shared" si="7"/>
        <v>1.5</v>
      </c>
      <c r="J22" s="20">
        <f t="shared" si="2"/>
        <v>1.498046875</v>
      </c>
      <c r="K22" s="20">
        <f t="shared" si="3"/>
        <v>-0.04867565631866455</v>
      </c>
      <c r="L22" s="20">
        <f t="shared" si="4"/>
        <v>0</v>
      </c>
      <c r="M22" s="20">
        <f t="shared" si="5"/>
        <v>-0.024375930428504944</v>
      </c>
      <c r="O22" s="39">
        <f t="shared" si="1"/>
        <v>-1.6599999999999997</v>
      </c>
      <c r="P22" s="40">
        <f t="shared" si="0"/>
        <v>-2.752991999999997</v>
      </c>
    </row>
    <row r="23" spans="7:16" s="14" customFormat="1" ht="12" customHeight="1">
      <c r="G23" s="19">
        <v>12</v>
      </c>
      <c r="H23" s="20">
        <f t="shared" si="6"/>
        <v>1.498046875</v>
      </c>
      <c r="I23" s="20">
        <f t="shared" si="7"/>
        <v>1.5</v>
      </c>
      <c r="J23" s="20">
        <f t="shared" si="2"/>
        <v>1.4990234375</v>
      </c>
      <c r="K23" s="20">
        <f t="shared" si="3"/>
        <v>-0.024375930428504944</v>
      </c>
      <c r="L23" s="20">
        <f t="shared" si="4"/>
        <v>0</v>
      </c>
      <c r="M23" s="20">
        <f t="shared" si="5"/>
        <v>-0.012197496369481087</v>
      </c>
      <c r="O23" s="39">
        <f t="shared" si="1"/>
        <v>-1.6399999999999997</v>
      </c>
      <c r="P23" s="40">
        <f t="shared" si="0"/>
        <v>-2.5722879999999986</v>
      </c>
    </row>
    <row r="24" spans="7:16" s="14" customFormat="1" ht="12" customHeight="1">
      <c r="G24" s="19">
        <v>13</v>
      </c>
      <c r="H24" s="20">
        <f t="shared" si="6"/>
        <v>1.4990234375</v>
      </c>
      <c r="I24" s="20">
        <f t="shared" si="7"/>
        <v>1.5</v>
      </c>
      <c r="J24" s="20">
        <f t="shared" si="2"/>
        <v>1.49951171875</v>
      </c>
      <c r="K24" s="20">
        <f t="shared" si="3"/>
        <v>-0.012197496369481087</v>
      </c>
      <c r="L24" s="20">
        <f t="shared" si="4"/>
        <v>0</v>
      </c>
      <c r="M24" s="20">
        <f t="shared" si="5"/>
        <v>-0.006101131672039628</v>
      </c>
      <c r="O24" s="39">
        <f t="shared" si="1"/>
        <v>-1.6199999999999997</v>
      </c>
      <c r="P24" s="40">
        <f t="shared" si="0"/>
        <v>-2.3986559999999963</v>
      </c>
    </row>
    <row r="25" spans="7:16" s="14" customFormat="1" ht="12" customHeight="1">
      <c r="G25" s="19">
        <v>14</v>
      </c>
      <c r="H25" s="20">
        <f t="shared" si="6"/>
        <v>1.49951171875</v>
      </c>
      <c r="I25" s="20">
        <f t="shared" si="7"/>
        <v>1.5</v>
      </c>
      <c r="J25" s="20">
        <f t="shared" si="2"/>
        <v>1.499755859375</v>
      </c>
      <c r="K25" s="20">
        <f t="shared" si="3"/>
        <v>-0.006101131672039628</v>
      </c>
      <c r="L25" s="20">
        <f t="shared" si="4"/>
        <v>0</v>
      </c>
      <c r="M25" s="20">
        <f t="shared" si="5"/>
        <v>-0.0030511617951560766</v>
      </c>
      <c r="O25" s="39">
        <f t="shared" si="1"/>
        <v>-1.5999999999999996</v>
      </c>
      <c r="P25" s="40">
        <f t="shared" si="0"/>
        <v>-2.2319999999999975</v>
      </c>
    </row>
    <row r="26" spans="7:16" s="14" customFormat="1" ht="12" customHeight="1">
      <c r="G26" s="19">
        <v>15</v>
      </c>
      <c r="H26" s="20">
        <f t="shared" si="6"/>
        <v>1.499755859375</v>
      </c>
      <c r="I26" s="20">
        <f t="shared" si="7"/>
        <v>1.5</v>
      </c>
      <c r="J26" s="20">
        <f t="shared" si="2"/>
        <v>1.4998779296875</v>
      </c>
      <c r="K26" s="20">
        <f t="shared" si="3"/>
        <v>-0.0030511617951560766</v>
      </c>
      <c r="L26" s="20">
        <f t="shared" si="4"/>
        <v>0</v>
      </c>
      <c r="M26" s="20">
        <f t="shared" si="5"/>
        <v>-0.0015257298982760403</v>
      </c>
      <c r="O26" s="39">
        <f t="shared" si="1"/>
        <v>-1.5799999999999996</v>
      </c>
      <c r="P26" s="40">
        <f t="shared" si="0"/>
        <v>-2.0722239999999967</v>
      </c>
    </row>
    <row r="27" spans="7:16" s="14" customFormat="1" ht="12" customHeight="1">
      <c r="G27" s="19">
        <v>16</v>
      </c>
      <c r="H27" s="20">
        <f t="shared" si="6"/>
        <v>1.4998779296875</v>
      </c>
      <c r="I27" s="20">
        <f t="shared" si="7"/>
        <v>1.5</v>
      </c>
      <c r="J27" s="20">
        <f t="shared" si="2"/>
        <v>1.49993896484375</v>
      </c>
      <c r="K27" s="20">
        <f t="shared" si="3"/>
        <v>-0.0015257298982760403</v>
      </c>
      <c r="L27" s="20">
        <f t="shared" si="4"/>
        <v>0</v>
      </c>
      <c r="M27" s="20">
        <f t="shared" si="5"/>
        <v>-0.0007629022006767627</v>
      </c>
      <c r="O27" s="39">
        <f t="shared" si="1"/>
        <v>-1.5599999999999996</v>
      </c>
      <c r="P27" s="40">
        <f t="shared" si="0"/>
        <v>-1.9192319999999974</v>
      </c>
    </row>
    <row r="28" spans="7:16" s="14" customFormat="1" ht="12" customHeight="1">
      <c r="G28" s="19">
        <v>17</v>
      </c>
      <c r="H28" s="20">
        <f t="shared" si="6"/>
        <v>1.49993896484375</v>
      </c>
      <c r="I28" s="20">
        <f t="shared" si="7"/>
        <v>1.5</v>
      </c>
      <c r="J28" s="20">
        <f t="shared" si="2"/>
        <v>1.499969482421875</v>
      </c>
      <c r="K28" s="20">
        <f t="shared" si="3"/>
        <v>-0.0007629022006767627</v>
      </c>
      <c r="L28" s="20">
        <f t="shared" si="4"/>
        <v>0</v>
      </c>
      <c r="M28" s="20">
        <f t="shared" si="5"/>
        <v>-0.00038146041339359726</v>
      </c>
      <c r="O28" s="39">
        <f t="shared" si="1"/>
        <v>-1.5399999999999996</v>
      </c>
      <c r="P28" s="40">
        <f t="shared" si="0"/>
        <v>-1.7729279999999967</v>
      </c>
    </row>
    <row r="29" spans="7:16" s="14" customFormat="1" ht="12" customHeight="1">
      <c r="G29" s="19">
        <v>18</v>
      </c>
      <c r="H29" s="20">
        <f t="shared" si="6"/>
        <v>1.499969482421875</v>
      </c>
      <c r="I29" s="20">
        <f t="shared" si="7"/>
        <v>1.5</v>
      </c>
      <c r="J29" s="20">
        <f t="shared" si="2"/>
        <v>1.4999847412109375</v>
      </c>
      <c r="K29" s="20">
        <f t="shared" si="3"/>
        <v>-0.00038146041339359726</v>
      </c>
      <c r="L29" s="20">
        <f t="shared" si="4"/>
        <v>0</v>
      </c>
      <c r="M29" s="20">
        <f t="shared" si="5"/>
        <v>-0.0001907325349819189</v>
      </c>
      <c r="O29" s="39">
        <f t="shared" si="1"/>
        <v>-1.5199999999999996</v>
      </c>
      <c r="P29" s="40">
        <f t="shared" si="0"/>
        <v>-1.6332159999999973</v>
      </c>
    </row>
    <row r="30" spans="7:16" s="14" customFormat="1" ht="12" customHeight="1">
      <c r="G30" s="19">
        <v>19</v>
      </c>
      <c r="H30" s="20">
        <f t="shared" si="6"/>
        <v>1.4999847412109375</v>
      </c>
      <c r="I30" s="20">
        <f t="shared" si="7"/>
        <v>1.5</v>
      </c>
      <c r="J30" s="20">
        <f t="shared" si="2"/>
        <v>1.4999923706054688</v>
      </c>
      <c r="K30" s="20">
        <f t="shared" si="3"/>
        <v>-0.0001907325349819189</v>
      </c>
      <c r="L30" s="20">
        <f t="shared" si="4"/>
        <v>0</v>
      </c>
      <c r="M30" s="20">
        <f t="shared" si="5"/>
        <v>-9.536684956401587E-05</v>
      </c>
      <c r="O30" s="39">
        <f t="shared" si="1"/>
        <v>-1.4999999999999996</v>
      </c>
      <c r="P30" s="40">
        <f t="shared" si="0"/>
        <v>-1.4999999999999964</v>
      </c>
    </row>
    <row r="31" spans="2:16" s="14" customFormat="1" ht="12" customHeight="1">
      <c r="B31" s="54" t="s">
        <v>6</v>
      </c>
      <c r="C31" s="55"/>
      <c r="D31" s="55"/>
      <c r="E31" s="55"/>
      <c r="F31" s="26" t="s">
        <v>7</v>
      </c>
      <c r="G31" s="21">
        <v>20</v>
      </c>
      <c r="H31" s="20">
        <f t="shared" si="6"/>
        <v>1.4999923706054688</v>
      </c>
      <c r="I31" s="20">
        <f t="shared" si="7"/>
        <v>1.5</v>
      </c>
      <c r="J31" s="20">
        <f t="shared" si="2"/>
        <v>1.4999961853027344</v>
      </c>
      <c r="K31" s="20">
        <f t="shared" si="3"/>
        <v>-9.536684956401587E-05</v>
      </c>
      <c r="L31" s="20">
        <f t="shared" si="4"/>
        <v>0</v>
      </c>
      <c r="M31" s="20">
        <f t="shared" si="5"/>
        <v>-4.7683570301160216E-05</v>
      </c>
      <c r="O31" s="39">
        <f t="shared" si="1"/>
        <v>-1.4799999999999995</v>
      </c>
      <c r="P31" s="40">
        <f t="shared" si="0"/>
        <v>-1.3731839999999966</v>
      </c>
    </row>
    <row r="32" spans="2:16" s="14" customFormat="1" ht="12.75" customHeight="1">
      <c r="B32" s="56" t="s">
        <v>1</v>
      </c>
      <c r="L32" s="22" t="s">
        <v>30</v>
      </c>
      <c r="M32" s="23">
        <f>MIN(ABS(K31),ABS(L31),ABS(M31))</f>
        <v>0</v>
      </c>
      <c r="O32" s="39">
        <f t="shared" si="1"/>
        <v>-1.4599999999999995</v>
      </c>
      <c r="P32" s="40">
        <f t="shared" si="0"/>
        <v>-1.252671999999997</v>
      </c>
    </row>
    <row r="33" spans="1:16" s="14" customFormat="1" ht="12.75">
      <c r="A33" s="57"/>
      <c r="B33" s="58" t="s">
        <v>2</v>
      </c>
      <c r="C33" s="24">
        <f>$L$5</f>
        <v>-2</v>
      </c>
      <c r="D33" s="24">
        <f aca="true" t="shared" si="8" ref="D33:M33">C33+$L$7</f>
        <v>-1.6</v>
      </c>
      <c r="E33" s="24">
        <f t="shared" si="8"/>
        <v>-1.2000000000000002</v>
      </c>
      <c r="F33" s="24">
        <f t="shared" si="8"/>
        <v>-0.8000000000000002</v>
      </c>
      <c r="G33" s="24">
        <f t="shared" si="8"/>
        <v>-0.40000000000000013</v>
      </c>
      <c r="H33" s="24">
        <f t="shared" si="8"/>
        <v>0</v>
      </c>
      <c r="I33" s="24">
        <f t="shared" si="8"/>
        <v>0.4</v>
      </c>
      <c r="J33" s="24">
        <f t="shared" si="8"/>
        <v>0.8</v>
      </c>
      <c r="K33" s="24">
        <f t="shared" si="8"/>
        <v>1.2000000000000002</v>
      </c>
      <c r="L33" s="24">
        <f t="shared" si="8"/>
        <v>1.6</v>
      </c>
      <c r="M33" s="24">
        <f t="shared" si="8"/>
        <v>2</v>
      </c>
      <c r="O33" s="39">
        <f t="shared" si="1"/>
        <v>-1.4399999999999995</v>
      </c>
      <c r="P33" s="40">
        <f t="shared" si="0"/>
        <v>-1.1383679999999976</v>
      </c>
    </row>
    <row r="34" spans="1:16" s="14" customFormat="1" ht="12.75">
      <c r="A34" s="57"/>
      <c r="B34" s="58" t="s">
        <v>3</v>
      </c>
      <c r="C34" s="24">
        <f aca="true" t="shared" si="9" ref="C34:M34">$I$3*C33^6+$I$4*C33^5+$I$5*C33^4+$I$6*C33^3+$I$7*C33^2+$I$8*C33+$I$9</f>
        <v>-7</v>
      </c>
      <c r="D34" s="24">
        <f t="shared" si="9"/>
        <v>-2.232000000000001</v>
      </c>
      <c r="E34" s="24">
        <f t="shared" si="9"/>
        <v>-0.2160000000000002</v>
      </c>
      <c r="F34" s="24">
        <f t="shared" si="9"/>
        <v>-0.18399999999999972</v>
      </c>
      <c r="G34" s="24">
        <f t="shared" si="9"/>
        <v>-1.3679999999999994</v>
      </c>
      <c r="H34" s="24">
        <f t="shared" si="9"/>
        <v>-3</v>
      </c>
      <c r="I34" s="24">
        <f t="shared" si="9"/>
        <v>-4.312</v>
      </c>
      <c r="J34" s="24">
        <f t="shared" si="9"/>
        <v>-4.536</v>
      </c>
      <c r="K34" s="24">
        <f t="shared" si="9"/>
        <v>-2.903999999999999</v>
      </c>
      <c r="L34" s="24">
        <f t="shared" si="9"/>
        <v>1.352000000000002</v>
      </c>
      <c r="M34" s="24">
        <f t="shared" si="9"/>
        <v>9</v>
      </c>
      <c r="O34" s="39">
        <f t="shared" si="1"/>
        <v>-1.4199999999999995</v>
      </c>
      <c r="P34" s="40">
        <f t="shared" si="0"/>
        <v>-1.0301759999999978</v>
      </c>
    </row>
    <row r="35" spans="15:16" s="14" customFormat="1" ht="12.75">
      <c r="O35" s="39">
        <f t="shared" si="1"/>
        <v>-1.3999999999999995</v>
      </c>
      <c r="P35" s="40">
        <f t="shared" si="0"/>
        <v>-0.9279999999999973</v>
      </c>
    </row>
    <row r="36" spans="15:16" ht="12.75">
      <c r="O36" s="7">
        <f t="shared" si="1"/>
        <v>-1.3799999999999994</v>
      </c>
      <c r="P36" s="8">
        <f t="shared" si="0"/>
        <v>-0.8317439999999974</v>
      </c>
    </row>
    <row r="37" spans="15:16" ht="12.75">
      <c r="O37" s="7">
        <f t="shared" si="1"/>
        <v>-1.3599999999999994</v>
      </c>
      <c r="P37" s="8">
        <f t="shared" si="0"/>
        <v>-0.7413119999999975</v>
      </c>
    </row>
    <row r="38" spans="15:16" ht="12.75">
      <c r="O38" s="7">
        <f t="shared" si="1"/>
        <v>-1.3399999999999994</v>
      </c>
      <c r="P38" s="8">
        <f t="shared" si="0"/>
        <v>-0.6566079999999976</v>
      </c>
    </row>
    <row r="39" spans="15:16" ht="12.75">
      <c r="O39" s="7">
        <f t="shared" si="1"/>
        <v>-1.3199999999999994</v>
      </c>
      <c r="P39" s="8">
        <f t="shared" si="0"/>
        <v>-0.5775359999999976</v>
      </c>
    </row>
    <row r="40" spans="15:16" ht="12.75">
      <c r="O40" s="7">
        <f t="shared" si="1"/>
        <v>-1.2999999999999994</v>
      </c>
      <c r="P40" s="8">
        <f t="shared" si="0"/>
        <v>-0.5039999999999978</v>
      </c>
    </row>
    <row r="41" spans="15:16" ht="12.75">
      <c r="O41" s="7">
        <f t="shared" si="1"/>
        <v>-1.2799999999999994</v>
      </c>
      <c r="P41" s="8">
        <f t="shared" si="0"/>
        <v>-0.43590399999999807</v>
      </c>
    </row>
    <row r="42" spans="15:16" ht="12.75">
      <c r="O42" s="7">
        <f t="shared" si="1"/>
        <v>-1.2599999999999993</v>
      </c>
      <c r="P42" s="8">
        <f t="shared" si="0"/>
        <v>-0.3731519999999984</v>
      </c>
    </row>
    <row r="43" spans="15:16" ht="12.75">
      <c r="O43" s="7">
        <f t="shared" si="1"/>
        <v>-1.2399999999999993</v>
      </c>
      <c r="P43" s="8">
        <f t="shared" si="0"/>
        <v>-0.3156479999999977</v>
      </c>
    </row>
    <row r="44" spans="15:16" ht="12.75">
      <c r="O44" s="7">
        <f t="shared" si="1"/>
        <v>-1.2199999999999993</v>
      </c>
      <c r="P44" s="8">
        <f t="shared" si="0"/>
        <v>-0.26329599999999864</v>
      </c>
    </row>
    <row r="45" spans="15:16" ht="12.75">
      <c r="O45" s="7">
        <f t="shared" si="1"/>
        <v>-1.1999999999999993</v>
      </c>
      <c r="P45" s="8">
        <f t="shared" si="0"/>
        <v>-0.21599999999999842</v>
      </c>
    </row>
    <row r="46" spans="15:16" ht="12.75">
      <c r="O46" s="7">
        <f t="shared" si="1"/>
        <v>-1.1799999999999993</v>
      </c>
      <c r="P46" s="8">
        <f t="shared" si="0"/>
        <v>-0.1736639999999987</v>
      </c>
    </row>
    <row r="47" spans="15:16" ht="12.75">
      <c r="O47" s="7">
        <f t="shared" si="1"/>
        <v>-1.1599999999999993</v>
      </c>
      <c r="P47" s="8">
        <f t="shared" si="0"/>
        <v>-0.13619199999999898</v>
      </c>
    </row>
    <row r="48" spans="15:16" ht="12.75">
      <c r="O48" s="7">
        <f t="shared" si="1"/>
        <v>-1.1399999999999992</v>
      </c>
      <c r="P48" s="8">
        <f t="shared" si="0"/>
        <v>-0.10348799999999869</v>
      </c>
    </row>
    <row r="49" spans="15:16" ht="12.75">
      <c r="O49" s="7">
        <f t="shared" si="1"/>
        <v>-1.1199999999999992</v>
      </c>
      <c r="P49" s="8">
        <f t="shared" si="0"/>
        <v>-0.07545599999999908</v>
      </c>
    </row>
    <row r="50" spans="15:16" ht="12.75">
      <c r="O50" s="7">
        <f t="shared" si="1"/>
        <v>-1.0999999999999992</v>
      </c>
      <c r="P50" s="8">
        <f t="shared" si="0"/>
        <v>-0.05199999999999916</v>
      </c>
    </row>
    <row r="51" spans="15:16" ht="12.75">
      <c r="O51" s="7">
        <f t="shared" si="1"/>
        <v>-1.0799999999999992</v>
      </c>
      <c r="P51" s="8">
        <f t="shared" si="0"/>
        <v>-0.033023999999999276</v>
      </c>
    </row>
    <row r="52" spans="15:16" ht="12.75">
      <c r="O52" s="7">
        <f t="shared" si="1"/>
        <v>-1.0599999999999992</v>
      </c>
      <c r="P52" s="8">
        <f t="shared" si="0"/>
        <v>-0.018431999999999782</v>
      </c>
    </row>
    <row r="53" spans="15:16" ht="12.75">
      <c r="O53" s="7">
        <f t="shared" si="1"/>
        <v>-1.0399999999999991</v>
      </c>
      <c r="P53" s="8">
        <f t="shared" si="0"/>
        <v>-0.008127999999999691</v>
      </c>
    </row>
    <row r="54" spans="15:16" ht="12.75">
      <c r="O54" s="7">
        <f t="shared" si="1"/>
        <v>-1.0199999999999991</v>
      </c>
      <c r="P54" s="8">
        <f t="shared" si="0"/>
        <v>-0.0020159999999997957</v>
      </c>
    </row>
    <row r="55" spans="15:16" ht="12.75">
      <c r="O55" s="7">
        <f t="shared" si="1"/>
        <v>-0.9999999999999991</v>
      </c>
      <c r="P55" s="8">
        <f t="shared" si="0"/>
        <v>0</v>
      </c>
    </row>
    <row r="56" spans="15:16" ht="12.75">
      <c r="O56" s="7">
        <f t="shared" si="1"/>
        <v>-0.9799999999999991</v>
      </c>
      <c r="P56" s="8">
        <f t="shared" si="0"/>
        <v>-0.001984000000000208</v>
      </c>
    </row>
    <row r="57" spans="15:16" ht="12.75">
      <c r="O57" s="7">
        <f t="shared" si="1"/>
        <v>-0.9599999999999991</v>
      </c>
      <c r="P57" s="8">
        <f t="shared" si="0"/>
        <v>-0.007872000000000323</v>
      </c>
    </row>
    <row r="58" spans="15:16" ht="12.75">
      <c r="O58" s="7">
        <f t="shared" si="1"/>
        <v>-0.9399999999999991</v>
      </c>
      <c r="P58" s="8">
        <f t="shared" si="0"/>
        <v>-0.017568000000000694</v>
      </c>
    </row>
    <row r="59" spans="15:16" ht="12.75">
      <c r="O59" s="7">
        <f t="shared" si="1"/>
        <v>-0.919999999999999</v>
      </c>
      <c r="P59" s="8">
        <f t="shared" si="0"/>
        <v>-0.03097600000000078</v>
      </c>
    </row>
    <row r="60" spans="15:16" ht="12.75">
      <c r="O60" s="7">
        <f t="shared" si="1"/>
        <v>-0.899999999999999</v>
      </c>
      <c r="P60" s="8">
        <f t="shared" si="0"/>
        <v>-0.04800000000000093</v>
      </c>
    </row>
    <row r="61" spans="15:16" ht="12.75">
      <c r="O61" s="7">
        <f t="shared" si="1"/>
        <v>-0.879999999999999</v>
      </c>
      <c r="P61" s="8">
        <f t="shared" si="0"/>
        <v>-0.06854400000000105</v>
      </c>
    </row>
    <row r="62" spans="15:16" ht="12.75">
      <c r="O62" s="7">
        <f t="shared" si="1"/>
        <v>-0.859999999999999</v>
      </c>
      <c r="P62" s="8">
        <f t="shared" si="0"/>
        <v>-0.09251200000000104</v>
      </c>
    </row>
    <row r="63" spans="15:16" ht="12.75">
      <c r="O63" s="7">
        <f t="shared" si="1"/>
        <v>-0.839999999999999</v>
      </c>
      <c r="P63" s="8">
        <f t="shared" si="0"/>
        <v>-0.11980800000000169</v>
      </c>
    </row>
    <row r="64" spans="15:16" ht="12.75">
      <c r="O64" s="7">
        <f t="shared" si="1"/>
        <v>-0.819999999999999</v>
      </c>
      <c r="P64" s="8">
        <f t="shared" si="0"/>
        <v>-0.15033600000000202</v>
      </c>
    </row>
    <row r="65" spans="15:16" ht="12.75">
      <c r="O65" s="7">
        <f t="shared" si="1"/>
        <v>-0.7999999999999989</v>
      </c>
      <c r="P65" s="8">
        <f t="shared" si="0"/>
        <v>-0.18400000000000194</v>
      </c>
    </row>
    <row r="66" spans="15:16" ht="12.75">
      <c r="O66" s="7">
        <f t="shared" si="1"/>
        <v>-0.7799999999999989</v>
      </c>
      <c r="P66" s="8">
        <f t="shared" si="0"/>
        <v>-0.22070400000000223</v>
      </c>
    </row>
    <row r="67" spans="15:16" ht="12.75">
      <c r="O67" s="7">
        <f t="shared" si="1"/>
        <v>-0.7599999999999989</v>
      </c>
      <c r="P67" s="8">
        <f t="shared" si="0"/>
        <v>-0.26035200000000236</v>
      </c>
    </row>
    <row r="68" spans="15:16" ht="12.75">
      <c r="O68" s="7">
        <f t="shared" si="1"/>
        <v>-0.7399999999999989</v>
      </c>
      <c r="P68" s="8">
        <f t="shared" si="0"/>
        <v>-0.30284800000000267</v>
      </c>
    </row>
    <row r="69" spans="15:16" ht="12.75">
      <c r="O69" s="7">
        <f t="shared" si="1"/>
        <v>-0.7199999999999989</v>
      </c>
      <c r="P69" s="8">
        <f aca="true" t="shared" si="10" ref="P69:P132">$I$3*O69^6+$I$4*O69^5+$I$5*O69^4+$I$6*O69^3+$I$7*O69^2+$I$8*O69+$I$9</f>
        <v>-0.3480960000000026</v>
      </c>
    </row>
    <row r="70" spans="15:16" ht="12.75">
      <c r="O70" s="7">
        <f t="shared" si="1"/>
        <v>-0.6999999999999988</v>
      </c>
      <c r="P70" s="8">
        <f t="shared" si="10"/>
        <v>-0.396000000000003</v>
      </c>
    </row>
    <row r="71" spans="15:16" ht="12.75">
      <c r="O71" s="7">
        <f aca="true" t="shared" si="11" ref="O71:O134">O70+$P$1</f>
        <v>-0.6799999999999988</v>
      </c>
      <c r="P71" s="8">
        <f t="shared" si="10"/>
        <v>-0.44646400000000286</v>
      </c>
    </row>
    <row r="72" spans="15:16" ht="12.75">
      <c r="O72" s="7">
        <f t="shared" si="11"/>
        <v>-0.6599999999999988</v>
      </c>
      <c r="P72" s="8">
        <f t="shared" si="10"/>
        <v>-0.4993920000000034</v>
      </c>
    </row>
    <row r="73" spans="15:16" ht="12.75">
      <c r="O73" s="7">
        <f t="shared" si="11"/>
        <v>-0.6399999999999988</v>
      </c>
      <c r="P73" s="8">
        <f t="shared" si="10"/>
        <v>-0.5546880000000036</v>
      </c>
    </row>
    <row r="74" spans="15:16" ht="12.75">
      <c r="O74" s="7">
        <f t="shared" si="11"/>
        <v>-0.6199999999999988</v>
      </c>
      <c r="P74" s="8">
        <f t="shared" si="10"/>
        <v>-0.6122560000000035</v>
      </c>
    </row>
    <row r="75" spans="15:16" ht="12.75">
      <c r="O75" s="7">
        <f t="shared" si="11"/>
        <v>-0.5999999999999988</v>
      </c>
      <c r="P75" s="8">
        <f t="shared" si="10"/>
        <v>-0.6720000000000037</v>
      </c>
    </row>
    <row r="76" spans="15:16" ht="12.75">
      <c r="O76" s="7">
        <f t="shared" si="11"/>
        <v>-0.5799999999999987</v>
      </c>
      <c r="P76" s="8">
        <f t="shared" si="10"/>
        <v>-0.7338240000000038</v>
      </c>
    </row>
    <row r="77" spans="15:16" ht="12.75">
      <c r="O77" s="7">
        <f t="shared" si="11"/>
        <v>-0.5599999999999987</v>
      </c>
      <c r="P77" s="8">
        <f t="shared" si="10"/>
        <v>-0.7976320000000041</v>
      </c>
    </row>
    <row r="78" spans="15:16" ht="12.75">
      <c r="O78" s="7">
        <f t="shared" si="11"/>
        <v>-0.5399999999999987</v>
      </c>
      <c r="P78" s="8">
        <f t="shared" si="10"/>
        <v>-0.8633280000000045</v>
      </c>
    </row>
    <row r="79" spans="15:16" ht="12.75">
      <c r="O79" s="7">
        <f t="shared" si="11"/>
        <v>-0.5199999999999987</v>
      </c>
      <c r="P79" s="8">
        <f t="shared" si="10"/>
        <v>-0.9308160000000045</v>
      </c>
    </row>
    <row r="80" spans="15:16" ht="12.75">
      <c r="O80" s="7">
        <f t="shared" si="11"/>
        <v>-0.49999999999999867</v>
      </c>
      <c r="P80" s="8">
        <f t="shared" si="10"/>
        <v>-1.0000000000000047</v>
      </c>
    </row>
    <row r="81" spans="15:16" ht="12.75">
      <c r="O81" s="7">
        <f t="shared" si="11"/>
        <v>-0.47999999999999865</v>
      </c>
      <c r="P81" s="8">
        <f t="shared" si="10"/>
        <v>-1.0707840000000048</v>
      </c>
    </row>
    <row r="82" spans="15:16" ht="12.75">
      <c r="O82" s="7">
        <f t="shared" si="11"/>
        <v>-0.45999999999999863</v>
      </c>
      <c r="P82" s="8">
        <f t="shared" si="10"/>
        <v>-1.143072000000005</v>
      </c>
    </row>
    <row r="83" spans="15:16" ht="12.75">
      <c r="O83" s="7">
        <f t="shared" si="11"/>
        <v>-0.4399999999999986</v>
      </c>
      <c r="P83" s="8">
        <f t="shared" si="10"/>
        <v>-1.2167680000000052</v>
      </c>
    </row>
    <row r="84" spans="15:16" ht="12.75">
      <c r="O84" s="7">
        <f t="shared" si="11"/>
        <v>-0.4199999999999986</v>
      </c>
      <c r="P84" s="8">
        <f t="shared" si="10"/>
        <v>-1.2917760000000054</v>
      </c>
    </row>
    <row r="85" spans="15:16" ht="12.75">
      <c r="O85" s="7">
        <f t="shared" si="11"/>
        <v>-0.3999999999999986</v>
      </c>
      <c r="P85" s="8">
        <f t="shared" si="10"/>
        <v>-1.3680000000000054</v>
      </c>
    </row>
    <row r="86" spans="15:16" ht="12.75">
      <c r="O86" s="7">
        <f t="shared" si="11"/>
        <v>-0.37999999999999856</v>
      </c>
      <c r="P86" s="8">
        <f t="shared" si="10"/>
        <v>-1.4453440000000055</v>
      </c>
    </row>
    <row r="87" spans="15:16" ht="12.75">
      <c r="O87" s="7">
        <f t="shared" si="11"/>
        <v>-0.35999999999999854</v>
      </c>
      <c r="P87" s="8">
        <f t="shared" si="10"/>
        <v>-1.5237120000000057</v>
      </c>
    </row>
    <row r="88" spans="15:16" ht="12.75">
      <c r="O88" s="7">
        <f t="shared" si="11"/>
        <v>-0.3399999999999985</v>
      </c>
      <c r="P88" s="8">
        <f t="shared" si="10"/>
        <v>-1.6030080000000058</v>
      </c>
    </row>
    <row r="89" spans="15:16" ht="12.75">
      <c r="O89" s="7">
        <f t="shared" si="11"/>
        <v>-0.3199999999999985</v>
      </c>
      <c r="P89" s="8">
        <f t="shared" si="10"/>
        <v>-1.683136000000006</v>
      </c>
    </row>
    <row r="90" spans="15:16" ht="12.75">
      <c r="O90" s="7">
        <f t="shared" si="11"/>
        <v>-0.2999999999999985</v>
      </c>
      <c r="P90" s="8">
        <f t="shared" si="10"/>
        <v>-1.7640000000000062</v>
      </c>
    </row>
    <row r="91" spans="15:16" ht="12.75">
      <c r="O91" s="7">
        <f t="shared" si="11"/>
        <v>-0.2799999999999985</v>
      </c>
      <c r="P91" s="8">
        <f t="shared" si="10"/>
        <v>-1.8455040000000063</v>
      </c>
    </row>
    <row r="92" spans="15:16" ht="12.75">
      <c r="O92" s="7">
        <f t="shared" si="11"/>
        <v>-0.25999999999999845</v>
      </c>
      <c r="P92" s="8">
        <f t="shared" si="10"/>
        <v>-1.9275520000000064</v>
      </c>
    </row>
    <row r="93" spans="15:16" ht="12.75">
      <c r="O93" s="7">
        <f t="shared" si="11"/>
        <v>-0.23999999999999846</v>
      </c>
      <c r="P93" s="8">
        <f t="shared" si="10"/>
        <v>-2.0100480000000065</v>
      </c>
    </row>
    <row r="94" spans="15:16" ht="12.75">
      <c r="O94" s="7">
        <f t="shared" si="11"/>
        <v>-0.21999999999999847</v>
      </c>
      <c r="P94" s="8">
        <f t="shared" si="10"/>
        <v>-2.0928960000000063</v>
      </c>
    </row>
    <row r="95" spans="15:16" ht="12.75">
      <c r="O95" s="7">
        <f t="shared" si="11"/>
        <v>-0.19999999999999848</v>
      </c>
      <c r="P95" s="8">
        <f t="shared" si="10"/>
        <v>-2.1760000000000064</v>
      </c>
    </row>
    <row r="96" spans="15:16" ht="12.75">
      <c r="O96" s="7">
        <f t="shared" si="11"/>
        <v>-0.1799999999999985</v>
      </c>
      <c r="P96" s="8">
        <f t="shared" si="10"/>
        <v>-2.259264000000006</v>
      </c>
    </row>
    <row r="97" spans="15:16" ht="12.75">
      <c r="O97" s="7">
        <f t="shared" si="11"/>
        <v>-0.1599999999999985</v>
      </c>
      <c r="P97" s="8">
        <f t="shared" si="10"/>
        <v>-2.342592000000006</v>
      </c>
    </row>
    <row r="98" spans="15:16" ht="12.75">
      <c r="O98" s="7">
        <f t="shared" si="11"/>
        <v>-0.13999999999999851</v>
      </c>
      <c r="P98" s="8">
        <f t="shared" si="10"/>
        <v>-2.4258880000000063</v>
      </c>
    </row>
    <row r="99" spans="15:16" ht="12.75">
      <c r="O99" s="7">
        <f t="shared" si="11"/>
        <v>-0.11999999999999851</v>
      </c>
      <c r="P99" s="8">
        <f t="shared" si="10"/>
        <v>-2.5090560000000064</v>
      </c>
    </row>
    <row r="100" spans="15:16" ht="12.75">
      <c r="O100" s="7">
        <f t="shared" si="11"/>
        <v>-0.0999999999999985</v>
      </c>
      <c r="P100" s="8">
        <f t="shared" si="10"/>
        <v>-2.5920000000000063</v>
      </c>
    </row>
    <row r="101" spans="15:16" ht="12.75">
      <c r="O101" s="7">
        <f t="shared" si="11"/>
        <v>-0.0799999999999985</v>
      </c>
      <c r="P101" s="8">
        <f t="shared" si="10"/>
        <v>-2.6746240000000063</v>
      </c>
    </row>
    <row r="102" spans="15:16" ht="12.75">
      <c r="O102" s="7">
        <f t="shared" si="11"/>
        <v>-0.0599999999999985</v>
      </c>
      <c r="P102" s="8">
        <f t="shared" si="10"/>
        <v>-2.756832000000006</v>
      </c>
    </row>
    <row r="103" spans="15:16" ht="12.75">
      <c r="O103" s="7">
        <f t="shared" si="11"/>
        <v>-0.039999999999998495</v>
      </c>
      <c r="P103" s="8">
        <f t="shared" si="10"/>
        <v>-2.838528000000006</v>
      </c>
    </row>
    <row r="104" spans="15:16" ht="12.75">
      <c r="O104" s="7">
        <f t="shared" si="11"/>
        <v>-0.019999999999998495</v>
      </c>
      <c r="P104" s="8">
        <f t="shared" si="10"/>
        <v>-2.919616000000006</v>
      </c>
    </row>
    <row r="105" spans="15:16" ht="12.75">
      <c r="O105" s="7">
        <f t="shared" si="11"/>
        <v>1.5057399771478686E-15</v>
      </c>
      <c r="P105" s="8">
        <f t="shared" si="10"/>
        <v>-3.000000000000006</v>
      </c>
    </row>
    <row r="106" spans="15:16" ht="12.75">
      <c r="O106" s="7">
        <f t="shared" si="11"/>
        <v>0.020000000000001506</v>
      </c>
      <c r="P106" s="8">
        <f t="shared" si="10"/>
        <v>-3.079584000000006</v>
      </c>
    </row>
    <row r="107" spans="15:16" ht="12.75">
      <c r="O107" s="7">
        <f t="shared" si="11"/>
        <v>0.04000000000000151</v>
      </c>
      <c r="P107" s="8">
        <f t="shared" si="10"/>
        <v>-3.158272000000006</v>
      </c>
    </row>
    <row r="108" spans="15:16" ht="12.75">
      <c r="O108" s="7">
        <f t="shared" si="11"/>
        <v>0.06000000000000151</v>
      </c>
      <c r="P108" s="8">
        <f t="shared" si="10"/>
        <v>-3.235968000000006</v>
      </c>
    </row>
    <row r="109" spans="15:16" ht="12.75">
      <c r="O109" s="7">
        <f t="shared" si="11"/>
        <v>0.08000000000000151</v>
      </c>
      <c r="P109" s="8">
        <f t="shared" si="10"/>
        <v>-3.3125760000000057</v>
      </c>
    </row>
    <row r="110" spans="15:16" ht="12.75">
      <c r="O110" s="7">
        <f t="shared" si="11"/>
        <v>0.10000000000000152</v>
      </c>
      <c r="P110" s="8">
        <f t="shared" si="10"/>
        <v>-3.3880000000000057</v>
      </c>
    </row>
    <row r="111" spans="15:16" ht="12.75">
      <c r="O111" s="7">
        <f t="shared" si="11"/>
        <v>0.12000000000000152</v>
      </c>
      <c r="P111" s="8">
        <f t="shared" si="10"/>
        <v>-3.4621440000000057</v>
      </c>
    </row>
    <row r="112" spans="15:16" ht="12.75">
      <c r="O112" s="7">
        <f t="shared" si="11"/>
        <v>0.1400000000000015</v>
      </c>
      <c r="P112" s="8">
        <f t="shared" si="10"/>
        <v>-3.5349120000000056</v>
      </c>
    </row>
    <row r="113" spans="15:16" ht="12.75">
      <c r="O113" s="7">
        <f t="shared" si="11"/>
        <v>0.1600000000000015</v>
      </c>
      <c r="P113" s="8">
        <f t="shared" si="10"/>
        <v>-3.6062080000000054</v>
      </c>
    </row>
    <row r="114" spans="15:16" ht="12.75">
      <c r="O114" s="7">
        <f t="shared" si="11"/>
        <v>0.1800000000000015</v>
      </c>
      <c r="P114" s="8">
        <f t="shared" si="10"/>
        <v>-3.675936000000005</v>
      </c>
    </row>
    <row r="115" spans="15:16" ht="12.75">
      <c r="O115" s="7">
        <f t="shared" si="11"/>
        <v>0.20000000000000148</v>
      </c>
      <c r="P115" s="8">
        <f t="shared" si="10"/>
        <v>-3.744000000000005</v>
      </c>
    </row>
    <row r="116" spans="15:16" ht="12.75">
      <c r="O116" s="7">
        <f t="shared" si="11"/>
        <v>0.22000000000000147</v>
      </c>
      <c r="P116" s="8">
        <f t="shared" si="10"/>
        <v>-3.810304000000005</v>
      </c>
    </row>
    <row r="117" spans="15:16" ht="12.75">
      <c r="O117" s="7">
        <f t="shared" si="11"/>
        <v>0.24000000000000146</v>
      </c>
      <c r="P117" s="8">
        <f t="shared" si="10"/>
        <v>-3.8747520000000044</v>
      </c>
    </row>
    <row r="118" spans="15:16" ht="12.75">
      <c r="O118" s="7">
        <f t="shared" si="11"/>
        <v>0.26000000000000145</v>
      </c>
      <c r="P118" s="8">
        <f t="shared" si="10"/>
        <v>-3.9372480000000047</v>
      </c>
    </row>
    <row r="119" spans="15:16" ht="12.75">
      <c r="O119" s="7">
        <f t="shared" si="11"/>
        <v>0.28000000000000147</v>
      </c>
      <c r="P119" s="8">
        <f t="shared" si="10"/>
        <v>-3.9976960000000044</v>
      </c>
    </row>
    <row r="120" spans="15:16" ht="12.75">
      <c r="O120" s="7">
        <f t="shared" si="11"/>
        <v>0.3000000000000015</v>
      </c>
      <c r="P120" s="8">
        <f t="shared" si="10"/>
        <v>-4.0560000000000045</v>
      </c>
    </row>
    <row r="121" spans="15:16" ht="12.75">
      <c r="O121" s="7">
        <f t="shared" si="11"/>
        <v>0.3200000000000015</v>
      </c>
      <c r="P121" s="8">
        <f t="shared" si="10"/>
        <v>-4.112064000000004</v>
      </c>
    </row>
    <row r="122" spans="15:16" ht="12.75">
      <c r="O122" s="7">
        <f t="shared" si="11"/>
        <v>0.3400000000000015</v>
      </c>
      <c r="P122" s="8">
        <f t="shared" si="10"/>
        <v>-4.165792000000004</v>
      </c>
    </row>
    <row r="123" spans="15:16" ht="12.75">
      <c r="O123" s="7">
        <f t="shared" si="11"/>
        <v>0.36000000000000154</v>
      </c>
      <c r="P123" s="8">
        <f t="shared" si="10"/>
        <v>-4.217088000000004</v>
      </c>
    </row>
    <row r="124" spans="15:16" ht="12.75">
      <c r="O124" s="7">
        <f t="shared" si="11"/>
        <v>0.38000000000000156</v>
      </c>
      <c r="P124" s="8">
        <f t="shared" si="10"/>
        <v>-4.265856000000004</v>
      </c>
    </row>
    <row r="125" spans="15:16" ht="12.75">
      <c r="O125" s="7">
        <f t="shared" si="11"/>
        <v>0.4000000000000016</v>
      </c>
      <c r="P125" s="8">
        <f t="shared" si="10"/>
        <v>-4.312000000000004</v>
      </c>
    </row>
    <row r="126" spans="15:16" ht="12.75">
      <c r="O126" s="7">
        <f t="shared" si="11"/>
        <v>0.4200000000000016</v>
      </c>
      <c r="P126" s="8">
        <f t="shared" si="10"/>
        <v>-4.355424000000003</v>
      </c>
    </row>
    <row r="127" spans="15:16" ht="12.75">
      <c r="O127" s="7">
        <f t="shared" si="11"/>
        <v>0.4400000000000016</v>
      </c>
      <c r="P127" s="8">
        <f t="shared" si="10"/>
        <v>-4.3960320000000035</v>
      </c>
    </row>
    <row r="128" spans="15:16" ht="12.75">
      <c r="O128" s="7">
        <f t="shared" si="11"/>
        <v>0.46000000000000163</v>
      </c>
      <c r="P128" s="8">
        <f t="shared" si="10"/>
        <v>-4.433728000000003</v>
      </c>
    </row>
    <row r="129" spans="15:16" ht="12.75">
      <c r="O129" s="7">
        <f t="shared" si="11"/>
        <v>0.48000000000000165</v>
      </c>
      <c r="P129" s="8">
        <f t="shared" si="10"/>
        <v>-4.468416000000003</v>
      </c>
    </row>
    <row r="130" spans="15:16" ht="12.75">
      <c r="O130" s="7">
        <f t="shared" si="11"/>
        <v>0.5000000000000017</v>
      </c>
      <c r="P130" s="8">
        <f t="shared" si="10"/>
        <v>-4.500000000000003</v>
      </c>
    </row>
    <row r="131" spans="15:16" ht="12.75">
      <c r="O131" s="7">
        <f t="shared" si="11"/>
        <v>0.5200000000000017</v>
      </c>
      <c r="P131" s="8">
        <f t="shared" si="10"/>
        <v>-4.528384000000003</v>
      </c>
    </row>
    <row r="132" spans="15:16" ht="12.75">
      <c r="O132" s="7">
        <f t="shared" si="11"/>
        <v>0.5400000000000017</v>
      </c>
      <c r="P132" s="8">
        <f t="shared" si="10"/>
        <v>-4.553472000000002</v>
      </c>
    </row>
    <row r="133" spans="15:16" ht="12.75">
      <c r="O133" s="7">
        <f t="shared" si="11"/>
        <v>0.5600000000000017</v>
      </c>
      <c r="P133" s="8">
        <f aca="true" t="shared" si="12" ref="P133:P196">$I$3*O133^6+$I$4*O133^5+$I$5*O133^4+$I$6*O133^3+$I$7*O133^2+$I$8*O133+$I$9</f>
        <v>-4.5751680000000015</v>
      </c>
    </row>
    <row r="134" spans="15:16" ht="12.75">
      <c r="O134" s="7">
        <f t="shared" si="11"/>
        <v>0.5800000000000017</v>
      </c>
      <c r="P134" s="8">
        <f t="shared" si="12"/>
        <v>-4.593376000000001</v>
      </c>
    </row>
    <row r="135" spans="15:16" ht="12.75">
      <c r="O135" s="7">
        <f aca="true" t="shared" si="13" ref="O135:O198">O134+$P$1</f>
        <v>0.6000000000000018</v>
      </c>
      <c r="P135" s="8">
        <f t="shared" si="12"/>
        <v>-4.608000000000001</v>
      </c>
    </row>
    <row r="136" spans="15:16" ht="12.75">
      <c r="O136" s="7">
        <f t="shared" si="13"/>
        <v>0.6200000000000018</v>
      </c>
      <c r="P136" s="8">
        <f t="shared" si="12"/>
        <v>-4.618944000000001</v>
      </c>
    </row>
    <row r="137" spans="15:16" ht="12.75">
      <c r="O137" s="7">
        <f t="shared" si="13"/>
        <v>0.6400000000000018</v>
      </c>
      <c r="P137" s="8">
        <f t="shared" si="12"/>
        <v>-4.626112000000001</v>
      </c>
    </row>
    <row r="138" spans="15:16" ht="12.75">
      <c r="O138" s="7">
        <f t="shared" si="13"/>
        <v>0.6600000000000018</v>
      </c>
      <c r="P138" s="8">
        <f t="shared" si="12"/>
        <v>-4.629408</v>
      </c>
    </row>
    <row r="139" spans="15:16" ht="12.75">
      <c r="O139" s="7">
        <f t="shared" si="13"/>
        <v>0.6800000000000018</v>
      </c>
      <c r="P139" s="8">
        <f t="shared" si="12"/>
        <v>-4.628736</v>
      </c>
    </row>
    <row r="140" spans="15:16" ht="12.75">
      <c r="O140" s="7">
        <f t="shared" si="13"/>
        <v>0.7000000000000018</v>
      </c>
      <c r="P140" s="8">
        <f t="shared" si="12"/>
        <v>-4.623999999999999</v>
      </c>
    </row>
    <row r="141" spans="15:16" ht="12.75">
      <c r="O141" s="7">
        <f t="shared" si="13"/>
        <v>0.7200000000000019</v>
      </c>
      <c r="P141" s="8">
        <f t="shared" si="12"/>
        <v>-4.615103999999999</v>
      </c>
    </row>
    <row r="142" spans="15:16" ht="12.75">
      <c r="O142" s="7">
        <f t="shared" si="13"/>
        <v>0.7400000000000019</v>
      </c>
      <c r="P142" s="8">
        <f t="shared" si="12"/>
        <v>-4.601951999999999</v>
      </c>
    </row>
    <row r="143" spans="15:16" ht="12.75">
      <c r="O143" s="7">
        <f t="shared" si="13"/>
        <v>0.7600000000000019</v>
      </c>
      <c r="P143" s="8">
        <f t="shared" si="12"/>
        <v>-4.584447999999998</v>
      </c>
    </row>
    <row r="144" spans="15:16" ht="12.75">
      <c r="O144" s="7">
        <f t="shared" si="13"/>
        <v>0.7800000000000019</v>
      </c>
      <c r="P144" s="8">
        <f t="shared" si="12"/>
        <v>-4.562495999999998</v>
      </c>
    </row>
    <row r="145" spans="15:16" ht="12.75">
      <c r="O145" s="7">
        <f t="shared" si="13"/>
        <v>0.8000000000000019</v>
      </c>
      <c r="P145" s="8">
        <f t="shared" si="12"/>
        <v>-4.535999999999997</v>
      </c>
    </row>
    <row r="146" spans="15:16" ht="12.75">
      <c r="O146" s="7">
        <f t="shared" si="13"/>
        <v>0.820000000000002</v>
      </c>
      <c r="P146" s="8">
        <f t="shared" si="12"/>
        <v>-4.504863999999997</v>
      </c>
    </row>
    <row r="147" spans="15:16" ht="12.75">
      <c r="O147" s="7">
        <f t="shared" si="13"/>
        <v>0.840000000000002</v>
      </c>
      <c r="P147" s="8">
        <f t="shared" si="12"/>
        <v>-4.4689919999999965</v>
      </c>
    </row>
    <row r="148" spans="15:16" ht="12.75">
      <c r="O148" s="7">
        <f t="shared" si="13"/>
        <v>0.860000000000002</v>
      </c>
      <c r="P148" s="8">
        <f t="shared" si="12"/>
        <v>-4.428287999999996</v>
      </c>
    </row>
    <row r="149" spans="15:16" ht="12.75">
      <c r="O149" s="7">
        <f t="shared" si="13"/>
        <v>0.880000000000002</v>
      </c>
      <c r="P149" s="8">
        <f t="shared" si="12"/>
        <v>-4.3826559999999954</v>
      </c>
    </row>
    <row r="150" spans="15:16" ht="12.75">
      <c r="O150" s="7">
        <f t="shared" si="13"/>
        <v>0.900000000000002</v>
      </c>
      <c r="P150" s="8">
        <f t="shared" si="12"/>
        <v>-4.331999999999995</v>
      </c>
    </row>
    <row r="151" spans="15:16" ht="12.75">
      <c r="O151" s="7">
        <f t="shared" si="13"/>
        <v>0.920000000000002</v>
      </c>
      <c r="P151" s="8">
        <f t="shared" si="12"/>
        <v>-4.276223999999994</v>
      </c>
    </row>
    <row r="152" spans="15:16" ht="12.75">
      <c r="O152" s="7">
        <f t="shared" si="13"/>
        <v>0.9400000000000021</v>
      </c>
      <c r="P152" s="8">
        <f t="shared" si="12"/>
        <v>-4.215231999999993</v>
      </c>
    </row>
    <row r="153" spans="15:16" ht="12.75">
      <c r="O153" s="7">
        <f t="shared" si="13"/>
        <v>0.9600000000000021</v>
      </c>
      <c r="P153" s="8">
        <f t="shared" si="12"/>
        <v>-4.148927999999993</v>
      </c>
    </row>
    <row r="154" spans="15:16" ht="12.75">
      <c r="O154" s="7">
        <f t="shared" si="13"/>
        <v>0.9800000000000021</v>
      </c>
      <c r="P154" s="8">
        <f t="shared" si="12"/>
        <v>-4.077215999999993</v>
      </c>
    </row>
    <row r="155" spans="15:16" ht="12.75">
      <c r="O155" s="7">
        <f t="shared" si="13"/>
        <v>1.000000000000002</v>
      </c>
      <c r="P155" s="8">
        <f t="shared" si="12"/>
        <v>-3.999999999999992</v>
      </c>
    </row>
    <row r="156" spans="15:16" ht="12.75">
      <c r="O156" s="7">
        <f t="shared" si="13"/>
        <v>1.020000000000002</v>
      </c>
      <c r="P156" s="8">
        <f t="shared" si="12"/>
        <v>-3.917183999999991</v>
      </c>
    </row>
    <row r="157" spans="15:16" ht="12.75">
      <c r="O157" s="7">
        <f t="shared" si="13"/>
        <v>1.040000000000002</v>
      </c>
      <c r="P157" s="8">
        <f t="shared" si="12"/>
        <v>-3.8286719999999903</v>
      </c>
    </row>
    <row r="158" spans="15:16" ht="12.75">
      <c r="O158" s="7">
        <f t="shared" si="13"/>
        <v>1.060000000000002</v>
      </c>
      <c r="P158" s="8">
        <f t="shared" si="12"/>
        <v>-3.73436799999999</v>
      </c>
    </row>
    <row r="159" spans="15:16" ht="12.75">
      <c r="O159" s="7">
        <f t="shared" si="13"/>
        <v>1.080000000000002</v>
      </c>
      <c r="P159" s="8">
        <f t="shared" si="12"/>
        <v>-3.6341759999999894</v>
      </c>
    </row>
    <row r="160" spans="15:16" ht="12.75">
      <c r="O160" s="7">
        <f t="shared" si="13"/>
        <v>1.100000000000002</v>
      </c>
      <c r="P160" s="8">
        <f t="shared" si="12"/>
        <v>-3.527999999999989</v>
      </c>
    </row>
    <row r="161" spans="15:16" ht="12.75">
      <c r="O161" s="7">
        <f t="shared" si="13"/>
        <v>1.120000000000002</v>
      </c>
      <c r="P161" s="8">
        <f t="shared" si="12"/>
        <v>-3.4157439999999886</v>
      </c>
    </row>
    <row r="162" spans="15:16" ht="12.75">
      <c r="O162" s="7">
        <f t="shared" si="13"/>
        <v>1.1400000000000021</v>
      </c>
      <c r="P162" s="8">
        <f t="shared" si="12"/>
        <v>-3.2973119999999874</v>
      </c>
    </row>
    <row r="163" spans="15:16" ht="12.75">
      <c r="O163" s="7">
        <f t="shared" si="13"/>
        <v>1.1600000000000021</v>
      </c>
      <c r="P163" s="8">
        <f t="shared" si="12"/>
        <v>-3.172607999999986</v>
      </c>
    </row>
    <row r="164" spans="15:16" ht="12.75">
      <c r="O164" s="7">
        <f t="shared" si="13"/>
        <v>1.1800000000000022</v>
      </c>
      <c r="P164" s="8">
        <f t="shared" si="12"/>
        <v>-3.0415359999999856</v>
      </c>
    </row>
    <row r="165" spans="15:16" ht="12.75">
      <c r="O165" s="7">
        <f t="shared" si="13"/>
        <v>1.2000000000000022</v>
      </c>
      <c r="P165" s="8">
        <f t="shared" si="12"/>
        <v>-2.903999999999985</v>
      </c>
    </row>
    <row r="166" spans="15:16" ht="12.75">
      <c r="O166" s="7">
        <f t="shared" si="13"/>
        <v>1.2200000000000022</v>
      </c>
      <c r="P166" s="8">
        <f t="shared" si="12"/>
        <v>-2.7599039999999837</v>
      </c>
    </row>
    <row r="167" spans="15:16" ht="12.75">
      <c r="O167" s="7">
        <f t="shared" si="13"/>
        <v>1.2400000000000022</v>
      </c>
      <c r="P167" s="8">
        <f t="shared" si="12"/>
        <v>-2.609151999999983</v>
      </c>
    </row>
    <row r="168" spans="15:16" ht="12.75">
      <c r="O168" s="7">
        <f t="shared" si="13"/>
        <v>1.2600000000000022</v>
      </c>
      <c r="P168" s="8">
        <f t="shared" si="12"/>
        <v>-2.451647999999982</v>
      </c>
    </row>
    <row r="169" spans="15:16" ht="12.75">
      <c r="O169" s="7">
        <f t="shared" si="13"/>
        <v>1.2800000000000022</v>
      </c>
      <c r="P169" s="8">
        <f t="shared" si="12"/>
        <v>-2.287295999999981</v>
      </c>
    </row>
    <row r="170" spans="15:16" ht="12.75">
      <c r="O170" s="7">
        <f t="shared" si="13"/>
        <v>1.3000000000000023</v>
      </c>
      <c r="P170" s="8">
        <f t="shared" si="12"/>
        <v>-2.11599999999998</v>
      </c>
    </row>
    <row r="171" spans="15:16" ht="12.75">
      <c r="O171" s="7">
        <f t="shared" si="13"/>
        <v>1.3200000000000023</v>
      </c>
      <c r="P171" s="8">
        <f t="shared" si="12"/>
        <v>-1.9376639999999794</v>
      </c>
    </row>
    <row r="172" spans="15:16" ht="12.75">
      <c r="O172" s="7">
        <f t="shared" si="13"/>
        <v>1.3400000000000023</v>
      </c>
      <c r="P172" s="8">
        <f t="shared" si="12"/>
        <v>-1.7521919999999787</v>
      </c>
    </row>
    <row r="173" spans="15:16" ht="12.75">
      <c r="O173" s="7">
        <f t="shared" si="13"/>
        <v>1.3600000000000023</v>
      </c>
      <c r="P173" s="8">
        <f t="shared" si="12"/>
        <v>-1.5594879999999778</v>
      </c>
    </row>
    <row r="174" spans="15:16" ht="12.75">
      <c r="O174" s="7">
        <f t="shared" si="13"/>
        <v>1.3800000000000023</v>
      </c>
      <c r="P174" s="8">
        <f t="shared" si="12"/>
        <v>-1.3594559999999758</v>
      </c>
    </row>
    <row r="175" spans="15:16" ht="12.75">
      <c r="O175" s="7">
        <f t="shared" si="13"/>
        <v>1.4000000000000024</v>
      </c>
      <c r="P175" s="8">
        <f t="shared" si="12"/>
        <v>-1.1519999999999753</v>
      </c>
    </row>
    <row r="176" spans="15:16" ht="12.75">
      <c r="O176" s="7">
        <f t="shared" si="13"/>
        <v>1.4200000000000024</v>
      </c>
      <c r="P176" s="8">
        <f t="shared" si="12"/>
        <v>-0.9370239999999752</v>
      </c>
    </row>
    <row r="177" spans="15:16" ht="12.75">
      <c r="O177" s="7">
        <f t="shared" si="13"/>
        <v>1.4400000000000024</v>
      </c>
      <c r="P177" s="8">
        <f t="shared" si="12"/>
        <v>-0.7144319999999729</v>
      </c>
    </row>
    <row r="178" spans="15:16" ht="12.75">
      <c r="O178" s="7">
        <f t="shared" si="13"/>
        <v>1.4600000000000024</v>
      </c>
      <c r="P178" s="8">
        <f t="shared" si="12"/>
        <v>-0.4841279999999726</v>
      </c>
    </row>
    <row r="179" spans="15:16" ht="12.75">
      <c r="O179" s="7">
        <f t="shared" si="13"/>
        <v>1.4800000000000024</v>
      </c>
      <c r="P179" s="8">
        <f t="shared" si="12"/>
        <v>-0.2460159999999716</v>
      </c>
    </row>
    <row r="180" spans="15:16" ht="12.75">
      <c r="O180" s="7">
        <f t="shared" si="13"/>
        <v>1.5000000000000024</v>
      </c>
      <c r="P180" s="8">
        <f t="shared" si="12"/>
        <v>2.930988785010413E-14</v>
      </c>
    </row>
    <row r="181" spans="15:16" ht="12.75">
      <c r="O181" s="7">
        <f t="shared" si="13"/>
        <v>1.5200000000000025</v>
      </c>
      <c r="P181" s="8">
        <f t="shared" si="12"/>
        <v>0.2540160000000311</v>
      </c>
    </row>
    <row r="182" spans="15:16" ht="12.75">
      <c r="O182" s="7">
        <f t="shared" si="13"/>
        <v>1.5400000000000025</v>
      </c>
      <c r="P182" s="8">
        <f t="shared" si="12"/>
        <v>0.516128000000033</v>
      </c>
    </row>
    <row r="183" spans="15:16" ht="12.75">
      <c r="O183" s="7">
        <f t="shared" si="13"/>
        <v>1.5600000000000025</v>
      </c>
      <c r="P183" s="8">
        <f t="shared" si="12"/>
        <v>0.7864320000000342</v>
      </c>
    </row>
    <row r="184" spans="15:16" ht="12.75">
      <c r="O184" s="7">
        <f t="shared" si="13"/>
        <v>1.5800000000000025</v>
      </c>
      <c r="P184" s="8">
        <f t="shared" si="12"/>
        <v>1.0650240000000357</v>
      </c>
    </row>
    <row r="185" spans="15:16" ht="12.75">
      <c r="O185" s="7">
        <f t="shared" si="13"/>
        <v>1.6000000000000025</v>
      </c>
      <c r="P185" s="8">
        <f t="shared" si="12"/>
        <v>1.3520000000000367</v>
      </c>
    </row>
    <row r="186" spans="15:16" ht="12.75">
      <c r="O186" s="7">
        <f t="shared" si="13"/>
        <v>1.6200000000000025</v>
      </c>
      <c r="P186" s="8">
        <f t="shared" si="12"/>
        <v>1.6474560000000382</v>
      </c>
    </row>
    <row r="187" spans="15:16" ht="12.75">
      <c r="O187" s="7">
        <f t="shared" si="13"/>
        <v>1.6400000000000026</v>
      </c>
      <c r="P187" s="8">
        <f t="shared" si="12"/>
        <v>1.9514880000000394</v>
      </c>
    </row>
    <row r="188" spans="15:16" ht="12.75">
      <c r="O188" s="7">
        <f t="shared" si="13"/>
        <v>1.6600000000000026</v>
      </c>
      <c r="P188" s="8">
        <f t="shared" si="12"/>
        <v>2.2641920000000413</v>
      </c>
    </row>
    <row r="189" spans="15:16" ht="12.75">
      <c r="O189" s="7">
        <f t="shared" si="13"/>
        <v>1.6800000000000026</v>
      </c>
      <c r="P189" s="8">
        <f t="shared" si="12"/>
        <v>2.585664000000043</v>
      </c>
    </row>
    <row r="190" spans="15:16" ht="12.75">
      <c r="O190" s="7">
        <f t="shared" si="13"/>
        <v>1.7000000000000026</v>
      </c>
      <c r="P190" s="8">
        <f t="shared" si="12"/>
        <v>2.916000000000044</v>
      </c>
    </row>
    <row r="191" spans="15:16" ht="12.75">
      <c r="O191" s="7">
        <f t="shared" si="13"/>
        <v>1.7200000000000026</v>
      </c>
      <c r="P191" s="8">
        <f t="shared" si="12"/>
        <v>3.2552960000000466</v>
      </c>
    </row>
    <row r="192" spans="15:16" ht="12.75">
      <c r="O192" s="7">
        <f t="shared" si="13"/>
        <v>1.7400000000000027</v>
      </c>
      <c r="P192" s="8">
        <f t="shared" si="12"/>
        <v>3.603648000000047</v>
      </c>
    </row>
    <row r="193" spans="15:16" ht="12.75">
      <c r="O193" s="7">
        <f t="shared" si="13"/>
        <v>1.7600000000000027</v>
      </c>
      <c r="P193" s="8">
        <f t="shared" si="12"/>
        <v>3.9611520000000473</v>
      </c>
    </row>
    <row r="194" spans="15:16" ht="12.75">
      <c r="O194" s="7">
        <f t="shared" si="13"/>
        <v>1.7800000000000027</v>
      </c>
      <c r="P194" s="8">
        <f t="shared" si="12"/>
        <v>4.327904000000049</v>
      </c>
    </row>
    <row r="195" spans="15:16" ht="12.75">
      <c r="O195" s="7">
        <f t="shared" si="13"/>
        <v>1.8000000000000027</v>
      </c>
      <c r="P195" s="8">
        <f t="shared" si="12"/>
        <v>4.7040000000000495</v>
      </c>
    </row>
    <row r="196" spans="15:16" ht="12.75">
      <c r="O196" s="7">
        <f t="shared" si="13"/>
        <v>1.8200000000000027</v>
      </c>
      <c r="P196" s="8">
        <f t="shared" si="12"/>
        <v>5.089536000000052</v>
      </c>
    </row>
    <row r="197" spans="15:16" ht="12.75">
      <c r="O197" s="7">
        <f t="shared" si="13"/>
        <v>1.8400000000000027</v>
      </c>
      <c r="P197" s="8">
        <f aca="true" t="shared" si="14" ref="P197:P205">$I$3*O197^6+$I$4*O197^5+$I$5*O197^4+$I$6*O197^3+$I$7*O197^2+$I$8*O197+$I$9</f>
        <v>5.484608000000055</v>
      </c>
    </row>
    <row r="198" spans="15:16" ht="12.75">
      <c r="O198" s="7">
        <f t="shared" si="13"/>
        <v>1.8600000000000028</v>
      </c>
      <c r="P198" s="8">
        <f t="shared" si="14"/>
        <v>5.889312000000054</v>
      </c>
    </row>
    <row r="199" spans="15:16" ht="12.75">
      <c r="O199" s="7">
        <f aca="true" t="shared" si="15" ref="O199:O205">O198+$P$1</f>
        <v>1.8800000000000028</v>
      </c>
      <c r="P199" s="8">
        <f t="shared" si="14"/>
        <v>6.303744000000059</v>
      </c>
    </row>
    <row r="200" spans="15:16" ht="12.75">
      <c r="O200" s="7">
        <f t="shared" si="15"/>
        <v>1.9000000000000028</v>
      </c>
      <c r="P200" s="8">
        <f t="shared" si="14"/>
        <v>6.728000000000058</v>
      </c>
    </row>
    <row r="201" spans="15:16" ht="12.75">
      <c r="O201" s="7">
        <f t="shared" si="15"/>
        <v>1.9200000000000028</v>
      </c>
      <c r="P201" s="8">
        <f t="shared" si="14"/>
        <v>7.162176000000063</v>
      </c>
    </row>
    <row r="202" spans="15:16" ht="12.75">
      <c r="O202" s="7">
        <f t="shared" si="15"/>
        <v>1.9400000000000028</v>
      </c>
      <c r="P202" s="8">
        <f t="shared" si="14"/>
        <v>7.60636800000006</v>
      </c>
    </row>
    <row r="203" spans="15:16" ht="12.75">
      <c r="O203" s="7">
        <f t="shared" si="15"/>
        <v>1.9600000000000029</v>
      </c>
      <c r="P203" s="8">
        <f t="shared" si="14"/>
        <v>8.060672000000068</v>
      </c>
    </row>
    <row r="204" spans="15:16" ht="12.75">
      <c r="O204" s="7">
        <f t="shared" si="15"/>
        <v>1.9800000000000029</v>
      </c>
      <c r="P204" s="8">
        <f t="shared" si="14"/>
        <v>8.525184000000067</v>
      </c>
    </row>
    <row r="205" spans="15:16" ht="12.75">
      <c r="O205" s="7">
        <f t="shared" si="15"/>
        <v>2.0000000000000027</v>
      </c>
      <c r="P205" s="8">
        <f t="shared" si="14"/>
        <v>9.000000000000064</v>
      </c>
    </row>
  </sheetData>
  <sheetProtection password="EE66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5"/>
  <sheetViews>
    <sheetView workbookViewId="0" topLeftCell="A1">
      <selection activeCell="F31" sqref="F31"/>
    </sheetView>
  </sheetViews>
  <sheetFormatPr defaultColWidth="11.421875" defaultRowHeight="12.75"/>
  <cols>
    <col min="1" max="1" width="1.7109375" style="59" customWidth="1"/>
    <col min="2" max="2" width="6.7109375" style="59" customWidth="1"/>
    <col min="3" max="12" width="11.7109375" style="59" customWidth="1"/>
    <col min="13" max="13" width="13.00390625" style="59" customWidth="1"/>
    <col min="14" max="14" width="4.57421875" style="59" customWidth="1"/>
    <col min="15" max="15" width="11.421875" style="59" customWidth="1"/>
    <col min="16" max="16" width="23.140625" style="59" customWidth="1"/>
    <col min="17" max="16384" width="11.421875" style="59" customWidth="1"/>
  </cols>
  <sheetData>
    <row r="1" spans="1:16" s="14" customFormat="1" ht="17.25" customHeight="1">
      <c r="A1" s="25" t="s">
        <v>26</v>
      </c>
      <c r="O1" s="26" t="s">
        <v>0</v>
      </c>
      <c r="P1" s="27">
        <f>L7/20</f>
        <v>0.027500000000000004</v>
      </c>
    </row>
    <row r="2" spans="1:16" s="14" customFormat="1" ht="3" customHeight="1">
      <c r="A2" s="25"/>
      <c r="O2" s="26"/>
      <c r="P2" s="28"/>
    </row>
    <row r="3" spans="1:18" s="61" customFormat="1" ht="13.5" customHeight="1">
      <c r="A3" s="29"/>
      <c r="B3" s="29"/>
      <c r="C3" s="29"/>
      <c r="D3" s="29"/>
      <c r="E3" s="29"/>
      <c r="F3" s="29"/>
      <c r="G3" s="30" t="s">
        <v>18</v>
      </c>
      <c r="H3" s="12">
        <f aca="true" t="shared" si="0" ref="H3:H9">-10+I3/200*20</f>
        <v>0.09999999999999964</v>
      </c>
      <c r="I3" s="60">
        <v>101</v>
      </c>
      <c r="J3" s="32" t="s">
        <v>34</v>
      </c>
      <c r="K3" s="33"/>
      <c r="L3" s="33"/>
      <c r="M3" s="33"/>
      <c r="N3" s="33"/>
      <c r="O3" s="31"/>
      <c r="P3" s="34" t="s">
        <v>1</v>
      </c>
      <c r="Q3" s="33"/>
      <c r="R3" s="33"/>
    </row>
    <row r="4" spans="1:18" s="61" customFormat="1" ht="13.5" customHeight="1">
      <c r="A4" s="29"/>
      <c r="B4" s="29"/>
      <c r="C4" s="29"/>
      <c r="D4" s="29"/>
      <c r="E4" s="29"/>
      <c r="F4" s="29"/>
      <c r="G4" s="30" t="s">
        <v>19</v>
      </c>
      <c r="H4" s="12">
        <f t="shared" si="0"/>
        <v>0.1999999999999993</v>
      </c>
      <c r="I4" s="60">
        <v>102</v>
      </c>
      <c r="J4" s="35" t="s">
        <v>35</v>
      </c>
      <c r="K4" s="33"/>
      <c r="L4" s="33"/>
      <c r="M4" s="33"/>
      <c r="N4" s="33"/>
      <c r="O4" s="36" t="s">
        <v>2</v>
      </c>
      <c r="P4" s="37" t="s">
        <v>3</v>
      </c>
      <c r="Q4" s="33"/>
      <c r="R4" s="33"/>
    </row>
    <row r="5" spans="1:18" s="60" customFormat="1" ht="13.5" customHeight="1">
      <c r="A5" s="29"/>
      <c r="B5" s="14"/>
      <c r="C5" s="14"/>
      <c r="D5" s="14"/>
      <c r="E5" s="14"/>
      <c r="F5" s="14"/>
      <c r="G5" s="30" t="s">
        <v>20</v>
      </c>
      <c r="H5" s="12">
        <f t="shared" si="0"/>
        <v>0</v>
      </c>
      <c r="I5" s="60">
        <v>100</v>
      </c>
      <c r="J5" s="29"/>
      <c r="K5" s="38" t="s">
        <v>38</v>
      </c>
      <c r="L5" s="12">
        <f>-10+M5/200*20</f>
        <v>-3.5</v>
      </c>
      <c r="M5" s="60">
        <v>65</v>
      </c>
      <c r="N5" s="31"/>
      <c r="O5" s="39">
        <f>$L$5</f>
        <v>-3.5</v>
      </c>
      <c r="P5" s="40">
        <f aca="true" t="shared" si="1" ref="P5:P68">$H$3*O5^6+$H$4*O5^5+$H$5*O5^4+$H$6*O5^3+$H$7*O5^2+$H$8*O5+$H$9</f>
        <v>16.282812499999707</v>
      </c>
      <c r="Q5" s="31"/>
      <c r="R5" s="31"/>
    </row>
    <row r="6" spans="1:18" s="61" customFormat="1" ht="13.5" customHeight="1">
      <c r="A6" s="29"/>
      <c r="B6" s="14"/>
      <c r="C6" s="14"/>
      <c r="D6" s="14"/>
      <c r="E6" s="14"/>
      <c r="F6" s="14"/>
      <c r="G6" s="41" t="s">
        <v>21</v>
      </c>
      <c r="H6" s="12">
        <f t="shared" si="0"/>
        <v>2</v>
      </c>
      <c r="I6" s="60">
        <v>120</v>
      </c>
      <c r="J6" s="33"/>
      <c r="K6" s="38" t="s">
        <v>39</v>
      </c>
      <c r="L6" s="12">
        <f>-10+M6/200*20</f>
        <v>2</v>
      </c>
      <c r="M6" s="60">
        <v>120</v>
      </c>
      <c r="N6" s="33"/>
      <c r="O6" s="39">
        <f>O5+$P$1</f>
        <v>-3.4725</v>
      </c>
      <c r="P6" s="40">
        <f t="shared" si="1"/>
        <v>13.551201848475912</v>
      </c>
      <c r="Q6" s="33"/>
      <c r="R6" s="33"/>
    </row>
    <row r="7" spans="1:18" s="61" customFormat="1" ht="13.5" customHeight="1">
      <c r="A7" s="33"/>
      <c r="B7" s="14"/>
      <c r="C7" s="14"/>
      <c r="D7" s="14"/>
      <c r="E7" s="14"/>
      <c r="F7" s="14"/>
      <c r="G7" s="41" t="s">
        <v>22</v>
      </c>
      <c r="H7" s="12">
        <f t="shared" si="0"/>
        <v>1</v>
      </c>
      <c r="I7" s="60">
        <v>110</v>
      </c>
      <c r="J7" s="33"/>
      <c r="K7" s="42" t="s">
        <v>40</v>
      </c>
      <c r="L7" s="13">
        <f>(L6-L5)/10</f>
        <v>0.55</v>
      </c>
      <c r="M7" s="33"/>
      <c r="N7" s="33"/>
      <c r="O7" s="39">
        <f aca="true" t="shared" si="2" ref="O7:O70">O6+$P$1</f>
        <v>-3.4450000000000003</v>
      </c>
      <c r="P7" s="40">
        <f t="shared" si="1"/>
        <v>10.992823537074413</v>
      </c>
      <c r="Q7" s="33"/>
      <c r="R7" s="33"/>
    </row>
    <row r="8" spans="1:18" s="61" customFormat="1" ht="13.5" customHeight="1">
      <c r="A8" s="29"/>
      <c r="B8" s="14"/>
      <c r="C8" s="14"/>
      <c r="D8" s="14"/>
      <c r="E8" s="14"/>
      <c r="F8" s="14"/>
      <c r="G8" s="41" t="s">
        <v>23</v>
      </c>
      <c r="H8" s="12">
        <f t="shared" si="0"/>
        <v>-4</v>
      </c>
      <c r="I8" s="60">
        <v>60</v>
      </c>
      <c r="J8" s="43"/>
      <c r="K8" s="44"/>
      <c r="L8" s="45" t="s">
        <v>14</v>
      </c>
      <c r="M8" s="46">
        <f>IF(ABS(K31)&lt;0.0001,J31,"keine gefunden")</f>
        <v>-3.298500219170893</v>
      </c>
      <c r="N8" s="47"/>
      <c r="O8" s="48">
        <f t="shared" si="2"/>
        <v>-3.4175000000000004</v>
      </c>
      <c r="P8" s="40">
        <f t="shared" si="1"/>
        <v>8.600586077692206</v>
      </c>
      <c r="Q8" s="33"/>
      <c r="R8" s="33"/>
    </row>
    <row r="9" spans="1:18" s="64" customFormat="1" ht="13.5" customHeight="1">
      <c r="A9" s="49"/>
      <c r="B9" s="14"/>
      <c r="C9" s="14"/>
      <c r="D9" s="14"/>
      <c r="E9" s="14"/>
      <c r="F9" s="14"/>
      <c r="G9" s="41" t="s">
        <v>24</v>
      </c>
      <c r="H9" s="12">
        <f t="shared" si="0"/>
        <v>-3</v>
      </c>
      <c r="I9" s="60">
        <v>70</v>
      </c>
      <c r="J9" s="50"/>
      <c r="K9" s="51"/>
      <c r="L9" s="52" t="s">
        <v>15</v>
      </c>
      <c r="M9" s="67">
        <f>$H$3*M8^6+$H$4*M8^5+$H$5*M8^4+$H$6*M8^3+$H$7*M8^2+$H$8*M8+$H$9</f>
        <v>-1.7763568394002505E-14</v>
      </c>
      <c r="N9" s="16"/>
      <c r="O9" s="39">
        <f t="shared" si="2"/>
        <v>-3.3900000000000006</v>
      </c>
      <c r="P9" s="40">
        <f t="shared" si="1"/>
        <v>6.367595051215925</v>
      </c>
      <c r="Q9" s="16"/>
      <c r="R9" s="16"/>
    </row>
    <row r="10" spans="1:16" s="33" customFormat="1" ht="13.5" customHeight="1">
      <c r="A10" s="14"/>
      <c r="B10" s="14"/>
      <c r="C10" s="14"/>
      <c r="D10" s="14"/>
      <c r="E10" s="14"/>
      <c r="F10" s="14"/>
      <c r="G10" s="14"/>
      <c r="I10" s="15" t="s">
        <v>36</v>
      </c>
      <c r="J10" s="16"/>
      <c r="K10" s="16"/>
      <c r="L10" s="14"/>
      <c r="M10" s="14"/>
      <c r="O10" s="39">
        <f t="shared" si="2"/>
        <v>-3.3625000000000007</v>
      </c>
      <c r="P10" s="40">
        <f t="shared" si="1"/>
        <v>4.287149599472283</v>
      </c>
    </row>
    <row r="11" spans="2:16" s="29" customFormat="1" ht="13.5" customHeight="1">
      <c r="B11" s="14"/>
      <c r="C11" s="14"/>
      <c r="D11" s="14"/>
      <c r="E11" s="14"/>
      <c r="F11" s="14"/>
      <c r="I11" s="17" t="s">
        <v>27</v>
      </c>
      <c r="J11" s="65" t="s">
        <v>32</v>
      </c>
      <c r="K11" s="65" t="s">
        <v>33</v>
      </c>
      <c r="L11" s="18" t="s">
        <v>31</v>
      </c>
      <c r="M11" s="70"/>
      <c r="O11" s="39">
        <f t="shared" si="2"/>
        <v>-3.335000000000001</v>
      </c>
      <c r="P11" s="40">
        <f t="shared" si="1"/>
        <v>2.352738948319475</v>
      </c>
    </row>
    <row r="12" spans="2:16" s="29" customFormat="1" ht="12" customHeight="1">
      <c r="B12" s="14"/>
      <c r="C12" s="14"/>
      <c r="D12" s="14"/>
      <c r="E12" s="14"/>
      <c r="F12" s="14"/>
      <c r="I12" s="19">
        <v>1</v>
      </c>
      <c r="J12" s="66">
        <f>L5</f>
        <v>-3.5</v>
      </c>
      <c r="K12" s="66">
        <f aca="true" t="shared" si="3" ref="K12:K31">$H$3*J12^6+$H$4*J12^5+$H$5*J12^4+$H$6*J12^3+$H$7*J12^2+$H$8*J12+$H$9</f>
        <v>16.282812499999707</v>
      </c>
      <c r="L12" s="72">
        <f aca="true" t="shared" si="4" ref="L12:L31">6*$H$3*J12^5+5*$H$4*J12^4+4*$H$5*J12^3+3*$H$6*J12^2+2*$H$7*J12+$H$8</f>
        <v>-102.56874999999943</v>
      </c>
      <c r="M12" s="71"/>
      <c r="O12" s="39">
        <f t="shared" si="2"/>
        <v>-3.307500000000001</v>
      </c>
      <c r="P12" s="40">
        <f t="shared" si="1"/>
        <v>0.5580389618794435</v>
      </c>
    </row>
    <row r="13" spans="9:16" s="31" customFormat="1" ht="12" customHeight="1">
      <c r="I13" s="19">
        <v>2</v>
      </c>
      <c r="J13" s="66">
        <f aca="true" t="shared" si="5" ref="J13:J31">J12-K12/L12</f>
        <v>-3.341249771494731</v>
      </c>
      <c r="K13" s="66">
        <f t="shared" si="3"/>
        <v>2.7798697650462305</v>
      </c>
      <c r="L13" s="72">
        <f t="shared" si="4"/>
        <v>-68.92457309454448</v>
      </c>
      <c r="M13" s="71"/>
      <c r="O13" s="39">
        <f t="shared" si="2"/>
        <v>-3.280000000000001</v>
      </c>
      <c r="P13" s="40">
        <f t="shared" si="1"/>
        <v>-1.1030912720897152</v>
      </c>
    </row>
    <row r="14" spans="9:16" s="14" customFormat="1" ht="12" customHeight="1">
      <c r="I14" s="19">
        <v>3</v>
      </c>
      <c r="J14" s="66">
        <f t="shared" si="5"/>
        <v>-3.3009177151578273</v>
      </c>
      <c r="K14" s="66">
        <f t="shared" si="3"/>
        <v>0.14850575370868846</v>
      </c>
      <c r="L14" s="72">
        <f t="shared" si="4"/>
        <v>-61.640455049629686</v>
      </c>
      <c r="M14" s="71"/>
      <c r="O14" s="39">
        <f t="shared" si="2"/>
        <v>-3.2525000000000013</v>
      </c>
      <c r="P14" s="40">
        <f t="shared" si="1"/>
        <v>-2.636612825679837</v>
      </c>
    </row>
    <row r="15" spans="9:16" s="14" customFormat="1" ht="12" customHeight="1">
      <c r="I15" s="19">
        <v>4</v>
      </c>
      <c r="J15" s="66">
        <f t="shared" si="5"/>
        <v>-3.298508489697225</v>
      </c>
      <c r="K15" s="66">
        <f t="shared" si="3"/>
        <v>0.0005063191215572971</v>
      </c>
      <c r="L15" s="72">
        <f t="shared" si="4"/>
        <v>-61.220417190664264</v>
      </c>
      <c r="M15" s="71"/>
      <c r="O15" s="39">
        <f t="shared" si="2"/>
        <v>-3.2250000000000014</v>
      </c>
      <c r="P15" s="40">
        <f t="shared" si="1"/>
        <v>-4.04831028317879</v>
      </c>
    </row>
    <row r="16" spans="9:16" s="14" customFormat="1" ht="12" customHeight="1">
      <c r="I16" s="19">
        <v>5</v>
      </c>
      <c r="J16" s="66">
        <f t="shared" si="5"/>
        <v>-3.2985002192680972</v>
      </c>
      <c r="K16" s="66">
        <f t="shared" si="3"/>
        <v>5.950719028646745E-09</v>
      </c>
      <c r="L16" s="72">
        <f t="shared" si="4"/>
        <v>-61.21897816030836</v>
      </c>
      <c r="M16" s="71"/>
      <c r="O16" s="39">
        <f t="shared" si="2"/>
        <v>-3.1975000000000016</v>
      </c>
      <c r="P16" s="40">
        <f t="shared" si="1"/>
        <v>-5.343795062275255</v>
      </c>
    </row>
    <row r="17" spans="9:16" s="14" customFormat="1" ht="12" customHeight="1">
      <c r="I17" s="19">
        <v>6</v>
      </c>
      <c r="J17" s="66">
        <f t="shared" si="5"/>
        <v>-3.298500219170893</v>
      </c>
      <c r="K17" s="66">
        <f t="shared" si="3"/>
        <v>-1.7763568394002505E-14</v>
      </c>
      <c r="L17" s="72">
        <f t="shared" si="4"/>
        <v>-61.21897814339521</v>
      </c>
      <c r="M17" s="71"/>
      <c r="O17" s="39">
        <f t="shared" si="2"/>
        <v>-3.1700000000000017</v>
      </c>
      <c r="P17" s="40">
        <f t="shared" si="1"/>
        <v>-6.528508704123176</v>
      </c>
    </row>
    <row r="18" spans="9:16" s="14" customFormat="1" ht="12" customHeight="1">
      <c r="I18" s="19">
        <v>7</v>
      </c>
      <c r="J18" s="66">
        <f t="shared" si="5"/>
        <v>-3.2985002191708936</v>
      </c>
      <c r="K18" s="66">
        <f t="shared" si="3"/>
        <v>3.019806626980426E-14</v>
      </c>
      <c r="L18" s="72">
        <f t="shared" si="4"/>
        <v>-61.218978143395326</v>
      </c>
      <c r="M18" s="71"/>
      <c r="O18" s="39">
        <f t="shared" si="2"/>
        <v>-3.142500000000002</v>
      </c>
      <c r="P18" s="40">
        <f t="shared" si="1"/>
        <v>-7.607726132265373</v>
      </c>
    </row>
    <row r="19" spans="9:16" s="14" customFormat="1" ht="12" customHeight="1">
      <c r="I19" s="19">
        <v>8</v>
      </c>
      <c r="J19" s="66">
        <f t="shared" si="5"/>
        <v>-3.298500219170893</v>
      </c>
      <c r="K19" s="66">
        <f t="shared" si="3"/>
        <v>-1.7763568394002505E-14</v>
      </c>
      <c r="L19" s="72">
        <f t="shared" si="4"/>
        <v>-61.21897814339521</v>
      </c>
      <c r="M19" s="71"/>
      <c r="O19" s="39">
        <f t="shared" si="2"/>
        <v>-3.115000000000002</v>
      </c>
      <c r="P19" s="40">
        <f t="shared" si="1"/>
        <v>-8.586558880416476</v>
      </c>
    </row>
    <row r="20" spans="9:16" s="14" customFormat="1" ht="12" customHeight="1">
      <c r="I20" s="19">
        <v>9</v>
      </c>
      <c r="J20" s="66">
        <f t="shared" si="5"/>
        <v>-3.2985002191708936</v>
      </c>
      <c r="K20" s="66">
        <f t="shared" si="3"/>
        <v>3.019806626980426E-14</v>
      </c>
      <c r="L20" s="72">
        <f t="shared" si="4"/>
        <v>-61.218978143395326</v>
      </c>
      <c r="M20" s="71"/>
      <c r="O20" s="39">
        <f t="shared" si="2"/>
        <v>-3.087500000000002</v>
      </c>
      <c r="P20" s="40">
        <f t="shared" si="1"/>
        <v>-9.469958289104884</v>
      </c>
    </row>
    <row r="21" spans="9:16" s="14" customFormat="1" ht="12" customHeight="1">
      <c r="I21" s="19">
        <v>10</v>
      </c>
      <c r="J21" s="66">
        <f t="shared" si="5"/>
        <v>-3.298500219170893</v>
      </c>
      <c r="K21" s="66">
        <f t="shared" si="3"/>
        <v>-1.7763568394002505E-14</v>
      </c>
      <c r="L21" s="72">
        <f t="shared" si="4"/>
        <v>-61.21897814339521</v>
      </c>
      <c r="M21" s="71"/>
      <c r="O21" s="39">
        <f t="shared" si="2"/>
        <v>-3.0600000000000023</v>
      </c>
      <c r="P21" s="40">
        <f t="shared" si="1"/>
        <v>-10.262718671174454</v>
      </c>
    </row>
    <row r="22" spans="9:16" s="14" customFormat="1" ht="12" customHeight="1">
      <c r="I22" s="19">
        <v>11</v>
      </c>
      <c r="J22" s="66">
        <f t="shared" si="5"/>
        <v>-3.2985002191708936</v>
      </c>
      <c r="K22" s="66">
        <f t="shared" si="3"/>
        <v>3.019806626980426E-14</v>
      </c>
      <c r="L22" s="72">
        <f t="shared" si="4"/>
        <v>-61.218978143395326</v>
      </c>
      <c r="M22" s="71"/>
      <c r="O22" s="39">
        <f t="shared" si="2"/>
        <v>-3.0325000000000024</v>
      </c>
      <c r="P22" s="40">
        <f t="shared" si="1"/>
        <v>-10.96948044614502</v>
      </c>
    </row>
    <row r="23" spans="9:16" s="14" customFormat="1" ht="12" customHeight="1">
      <c r="I23" s="19">
        <v>12</v>
      </c>
      <c r="J23" s="66">
        <f t="shared" si="5"/>
        <v>-3.298500219170893</v>
      </c>
      <c r="K23" s="66">
        <f t="shared" si="3"/>
        <v>-1.7763568394002505E-14</v>
      </c>
      <c r="L23" s="72">
        <f t="shared" si="4"/>
        <v>-61.21897814339521</v>
      </c>
      <c r="M23" s="71"/>
      <c r="O23" s="39">
        <f t="shared" si="2"/>
        <v>-3.0050000000000026</v>
      </c>
      <c r="P23" s="40">
        <f t="shared" si="1"/>
        <v>-11.594733243432536</v>
      </c>
    </row>
    <row r="24" spans="9:16" s="14" customFormat="1" ht="12" customHeight="1">
      <c r="I24" s="19">
        <v>13</v>
      </c>
      <c r="J24" s="66">
        <f t="shared" si="5"/>
        <v>-3.2985002191708936</v>
      </c>
      <c r="K24" s="66">
        <f t="shared" si="3"/>
        <v>3.019806626980426E-14</v>
      </c>
      <c r="L24" s="72">
        <f t="shared" si="4"/>
        <v>-61.218978143395326</v>
      </c>
      <c r="M24" s="71"/>
      <c r="O24" s="39">
        <f t="shared" si="2"/>
        <v>-2.9775000000000027</v>
      </c>
      <c r="P24" s="40">
        <f t="shared" si="1"/>
        <v>-12.142818974428316</v>
      </c>
    </row>
    <row r="25" spans="9:16" s="14" customFormat="1" ht="12" customHeight="1">
      <c r="I25" s="19">
        <v>14</v>
      </c>
      <c r="J25" s="66">
        <f t="shared" si="5"/>
        <v>-3.298500219170893</v>
      </c>
      <c r="K25" s="66">
        <f t="shared" si="3"/>
        <v>-1.7763568394002505E-14</v>
      </c>
      <c r="L25" s="72">
        <f t="shared" si="4"/>
        <v>-61.21897814339521</v>
      </c>
      <c r="M25" s="71"/>
      <c r="O25" s="39">
        <f t="shared" si="2"/>
        <v>-2.950000000000003</v>
      </c>
      <c r="P25" s="40">
        <f t="shared" si="1"/>
        <v>-12.617934873437534</v>
      </c>
    </row>
    <row r="26" spans="9:16" s="14" customFormat="1" ht="12" customHeight="1">
      <c r="I26" s="19">
        <v>15</v>
      </c>
      <c r="J26" s="66">
        <f t="shared" si="5"/>
        <v>-3.2985002191708936</v>
      </c>
      <c r="K26" s="66">
        <f t="shared" si="3"/>
        <v>3.019806626980426E-14</v>
      </c>
      <c r="L26" s="72">
        <f t="shared" si="4"/>
        <v>-61.218978143395326</v>
      </c>
      <c r="M26" s="71"/>
      <c r="O26" s="39">
        <f t="shared" si="2"/>
        <v>-2.922500000000003</v>
      </c>
      <c r="P26" s="40">
        <f t="shared" si="1"/>
        <v>-13.024136507477145</v>
      </c>
    </row>
    <row r="27" spans="9:16" s="14" customFormat="1" ht="12" customHeight="1">
      <c r="I27" s="19">
        <v>16</v>
      </c>
      <c r="J27" s="66">
        <f t="shared" si="5"/>
        <v>-3.298500219170893</v>
      </c>
      <c r="K27" s="66">
        <f t="shared" si="3"/>
        <v>-1.7763568394002505E-14</v>
      </c>
      <c r="L27" s="72">
        <f t="shared" si="4"/>
        <v>-61.21897814339521</v>
      </c>
      <c r="M27" s="71"/>
      <c r="O27" s="39">
        <f t="shared" si="2"/>
        <v>-2.895000000000003</v>
      </c>
      <c r="P27" s="40">
        <f t="shared" si="1"/>
        <v>-13.365340754932955</v>
      </c>
    </row>
    <row r="28" spans="9:16" s="14" customFormat="1" ht="12" customHeight="1">
      <c r="I28" s="19">
        <v>17</v>
      </c>
      <c r="J28" s="66">
        <f t="shared" si="5"/>
        <v>-3.2985002191708936</v>
      </c>
      <c r="K28" s="66">
        <f t="shared" si="3"/>
        <v>3.019806626980426E-14</v>
      </c>
      <c r="L28" s="72">
        <f t="shared" si="4"/>
        <v>-61.218978143395326</v>
      </c>
      <c r="M28" s="71"/>
      <c r="O28" s="39">
        <f t="shared" si="2"/>
        <v>-2.8675000000000033</v>
      </c>
      <c r="P28" s="40">
        <f t="shared" si="1"/>
        <v>-13.645328753076058</v>
      </c>
    </row>
    <row r="29" spans="9:16" s="14" customFormat="1" ht="12" customHeight="1">
      <c r="I29" s="19">
        <v>18</v>
      </c>
      <c r="J29" s="66">
        <f t="shared" si="5"/>
        <v>-3.298500219170893</v>
      </c>
      <c r="K29" s="66">
        <f t="shared" si="3"/>
        <v>-1.7763568394002505E-14</v>
      </c>
      <c r="L29" s="72">
        <f t="shared" si="4"/>
        <v>-61.21897814339521</v>
      </c>
      <c r="M29" s="71"/>
      <c r="O29" s="39">
        <f t="shared" si="2"/>
        <v>-2.8400000000000034</v>
      </c>
      <c r="P29" s="40">
        <f t="shared" si="1"/>
        <v>-13.867748814438443</v>
      </c>
    </row>
    <row r="30" spans="9:16" s="14" customFormat="1" ht="12" customHeight="1">
      <c r="I30" s="19">
        <v>19</v>
      </c>
      <c r="J30" s="66">
        <f t="shared" si="5"/>
        <v>-3.2985002191708936</v>
      </c>
      <c r="K30" s="66">
        <f t="shared" si="3"/>
        <v>3.019806626980426E-14</v>
      </c>
      <c r="L30" s="72">
        <f t="shared" si="4"/>
        <v>-61.218978143395326</v>
      </c>
      <c r="M30" s="71"/>
      <c r="O30" s="39">
        <f t="shared" si="2"/>
        <v>-2.8125000000000036</v>
      </c>
      <c r="P30" s="40">
        <f t="shared" si="1"/>
        <v>-14.036119312047994</v>
      </c>
    </row>
    <row r="31" spans="2:16" s="14" customFormat="1" ht="12" customHeight="1">
      <c r="B31" s="54" t="s">
        <v>6</v>
      </c>
      <c r="C31" s="55"/>
      <c r="D31" s="55"/>
      <c r="E31" s="55"/>
      <c r="F31" s="26" t="s">
        <v>7</v>
      </c>
      <c r="I31" s="19">
        <v>20</v>
      </c>
      <c r="J31" s="66">
        <f t="shared" si="5"/>
        <v>-3.298500219170893</v>
      </c>
      <c r="K31" s="66">
        <f t="shared" si="3"/>
        <v>-1.7763568394002505E-14</v>
      </c>
      <c r="L31" s="72">
        <f t="shared" si="4"/>
        <v>-61.21897814339521</v>
      </c>
      <c r="M31" s="71"/>
      <c r="O31" s="39">
        <f t="shared" si="2"/>
        <v>-2.7850000000000037</v>
      </c>
      <c r="P31" s="40">
        <f t="shared" si="1"/>
        <v>-14.15383153352277</v>
      </c>
    </row>
    <row r="32" spans="2:16" s="14" customFormat="1" ht="12.75" customHeight="1">
      <c r="B32" s="56" t="s">
        <v>1</v>
      </c>
      <c r="L32" s="68"/>
      <c r="M32" s="69"/>
      <c r="O32" s="39">
        <f t="shared" si="2"/>
        <v>-2.757500000000004</v>
      </c>
      <c r="P32" s="40">
        <f t="shared" si="1"/>
        <v>-14.224152504024445</v>
      </c>
    </row>
    <row r="33" spans="1:16" s="14" customFormat="1" ht="12.75">
      <c r="A33" s="57"/>
      <c r="B33" s="58" t="s">
        <v>2</v>
      </c>
      <c r="C33" s="24">
        <f>$L$5</f>
        <v>-3.5</v>
      </c>
      <c r="D33" s="24">
        <f aca="true" t="shared" si="6" ref="D33:M33">C33+$L$7</f>
        <v>-2.95</v>
      </c>
      <c r="E33" s="24">
        <f t="shared" si="6"/>
        <v>-2.4000000000000004</v>
      </c>
      <c r="F33" s="24">
        <f t="shared" si="6"/>
        <v>-1.8500000000000003</v>
      </c>
      <c r="G33" s="24">
        <f t="shared" si="6"/>
        <v>-1.3000000000000003</v>
      </c>
      <c r="H33" s="24">
        <f t="shared" si="6"/>
        <v>-0.7500000000000002</v>
      </c>
      <c r="I33" s="24">
        <f t="shared" si="6"/>
        <v>-0.20000000000000018</v>
      </c>
      <c r="J33" s="24">
        <f t="shared" si="6"/>
        <v>0.34999999999999987</v>
      </c>
      <c r="K33" s="24">
        <f t="shared" si="6"/>
        <v>0.8999999999999999</v>
      </c>
      <c r="L33" s="24">
        <f t="shared" si="6"/>
        <v>1.45</v>
      </c>
      <c r="M33" s="24">
        <f t="shared" si="6"/>
        <v>2</v>
      </c>
      <c r="O33" s="39">
        <f t="shared" si="2"/>
        <v>-2.730000000000004</v>
      </c>
      <c r="P33" s="40">
        <f t="shared" si="1"/>
        <v>-14.250227778071132</v>
      </c>
    </row>
    <row r="34" spans="1:16" s="14" customFormat="1" ht="12.75">
      <c r="A34" s="57"/>
      <c r="B34" s="58" t="s">
        <v>3</v>
      </c>
      <c r="C34" s="24">
        <f aca="true" t="shared" si="7" ref="C34:M34">$H$3*C33^6+$H$4*C33^5+$H$5*C33^4+$H$6*C33^3+$H$7*C33^2+$H$8*C33+$H$9</f>
        <v>16.282812499999707</v>
      </c>
      <c r="D34" s="24">
        <f t="shared" si="7"/>
        <v>-12.617934873437573</v>
      </c>
      <c r="E34" s="24">
        <f t="shared" si="7"/>
        <v>-12.102950400000015</v>
      </c>
      <c r="F34" s="24">
        <f t="shared" si="7"/>
        <v>-5.1657997984375035</v>
      </c>
      <c r="G34" s="24">
        <f t="shared" si="7"/>
        <v>-0.7639051000000006</v>
      </c>
      <c r="H34" s="24">
        <f t="shared" si="7"/>
        <v>-0.31091308593749956</v>
      </c>
      <c r="I34" s="24">
        <f t="shared" si="7"/>
        <v>-2.176057599999999</v>
      </c>
      <c r="J34" s="24">
        <f t="shared" si="7"/>
        <v>-4.1905157359375</v>
      </c>
      <c r="K34" s="24">
        <f t="shared" si="7"/>
        <v>-4.160757900000001</v>
      </c>
      <c r="L34" s="24">
        <f t="shared" si="7"/>
        <v>1.6111082515624924</v>
      </c>
      <c r="M34" s="24">
        <f t="shared" si="7"/>
        <v>21.799999999999955</v>
      </c>
      <c r="O34" s="39">
        <f t="shared" si="2"/>
        <v>-2.702500000000004</v>
      </c>
      <c r="P34" s="40">
        <f t="shared" si="1"/>
        <v>-14.23508420020947</v>
      </c>
    </row>
    <row r="35" spans="15:16" s="14" customFormat="1" ht="12.75">
      <c r="O35" s="39">
        <f t="shared" si="2"/>
        <v>-2.6750000000000043</v>
      </c>
      <c r="P35" s="40">
        <f t="shared" si="1"/>
        <v>-14.181632634545938</v>
      </c>
    </row>
    <row r="36" spans="15:16" ht="12.75">
      <c r="O36" s="62">
        <f t="shared" si="2"/>
        <v>-2.6475000000000044</v>
      </c>
      <c r="P36" s="63">
        <f t="shared" si="1"/>
        <v>-14.092670663137532</v>
      </c>
    </row>
    <row r="37" spans="15:16" ht="12.75">
      <c r="O37" s="62">
        <f t="shared" si="2"/>
        <v>-2.6200000000000045</v>
      </c>
      <c r="P37" s="63">
        <f t="shared" si="1"/>
        <v>-13.970885253241647</v>
      </c>
    </row>
    <row r="38" spans="15:16" ht="12.75">
      <c r="O38" s="62">
        <f t="shared" si="2"/>
        <v>-2.5925000000000047</v>
      </c>
      <c r="P38" s="63">
        <f t="shared" si="1"/>
        <v>-13.818855393425281</v>
      </c>
    </row>
    <row r="39" spans="15:16" ht="12.75">
      <c r="O39" s="62">
        <f t="shared" si="2"/>
        <v>-2.565000000000005</v>
      </c>
      <c r="P39" s="63">
        <f t="shared" si="1"/>
        <v>-13.639054698533478</v>
      </c>
    </row>
    <row r="40" spans="15:16" ht="12.75">
      <c r="O40" s="62">
        <f t="shared" si="2"/>
        <v>-2.537500000000005</v>
      </c>
      <c r="P40" s="63">
        <f t="shared" si="1"/>
        <v>-13.433853983517132</v>
      </c>
    </row>
    <row r="41" spans="15:16" ht="12.75">
      <c r="O41" s="62">
        <f t="shared" si="2"/>
        <v>-2.510000000000005</v>
      </c>
      <c r="P41" s="63">
        <f t="shared" si="1"/>
        <v>-13.20552380611996</v>
      </c>
    </row>
    <row r="42" spans="15:16" ht="12.75">
      <c r="O42" s="62">
        <f t="shared" si="2"/>
        <v>-2.4825000000000053</v>
      </c>
      <c r="P42" s="63">
        <f t="shared" si="1"/>
        <v>-12.95623697842484</v>
      </c>
    </row>
    <row r="43" spans="15:16" ht="12.75">
      <c r="O43" s="62">
        <f t="shared" si="2"/>
        <v>-2.4550000000000054</v>
      </c>
      <c r="P43" s="63">
        <f t="shared" si="1"/>
        <v>-12.688071047259381</v>
      </c>
    </row>
    <row r="44" spans="15:16" ht="12.75">
      <c r="O44" s="62">
        <f t="shared" si="2"/>
        <v>-2.4275000000000055</v>
      </c>
      <c r="P44" s="63">
        <f t="shared" si="1"/>
        <v>-12.4030107434608</v>
      </c>
    </row>
    <row r="45" spans="15:16" ht="12.75">
      <c r="O45" s="62">
        <f t="shared" si="2"/>
        <v>-2.4000000000000057</v>
      </c>
      <c r="P45" s="63">
        <f t="shared" si="1"/>
        <v>-12.102950400000076</v>
      </c>
    </row>
    <row r="46" spans="15:16" ht="12.75">
      <c r="O46" s="62">
        <f t="shared" si="2"/>
        <v>-2.372500000000006</v>
      </c>
      <c r="P46" s="63">
        <f t="shared" si="1"/>
        <v>-11.789696338965346</v>
      </c>
    </row>
    <row r="47" spans="15:16" ht="12.75">
      <c r="O47" s="62">
        <f t="shared" si="2"/>
        <v>-2.345000000000006</v>
      </c>
      <c r="P47" s="63">
        <f t="shared" si="1"/>
        <v>-11.464969227404637</v>
      </c>
    </row>
    <row r="48" spans="15:16" ht="12.75">
      <c r="O48" s="62">
        <f t="shared" si="2"/>
        <v>-2.317500000000006</v>
      </c>
      <c r="P48" s="63">
        <f t="shared" si="1"/>
        <v>-11.130406402027852</v>
      </c>
    </row>
    <row r="49" spans="15:16" ht="12.75">
      <c r="O49" s="62">
        <f t="shared" si="2"/>
        <v>-2.2900000000000063</v>
      </c>
      <c r="P49" s="63">
        <f t="shared" si="1"/>
        <v>-10.787564162767985</v>
      </c>
    </row>
    <row r="50" spans="15:16" ht="12.75">
      <c r="O50" s="62">
        <f t="shared" si="2"/>
        <v>-2.2625000000000064</v>
      </c>
      <c r="P50" s="63">
        <f t="shared" si="1"/>
        <v>-10.437920035201735</v>
      </c>
    </row>
    <row r="51" spans="15:16" ht="12.75">
      <c r="O51" s="62">
        <f t="shared" si="2"/>
        <v>-2.2350000000000065</v>
      </c>
      <c r="P51" s="63">
        <f t="shared" si="1"/>
        <v>-10.082875001829262</v>
      </c>
    </row>
    <row r="52" spans="15:16" ht="12.75">
      <c r="O52" s="62">
        <f t="shared" si="2"/>
        <v>-2.2075000000000067</v>
      </c>
      <c r="P52" s="63">
        <f t="shared" si="1"/>
        <v>-9.723755702213339</v>
      </c>
    </row>
    <row r="53" spans="15:16" ht="12.75">
      <c r="O53" s="62">
        <f t="shared" si="2"/>
        <v>-2.180000000000007</v>
      </c>
      <c r="P53" s="63">
        <f t="shared" si="1"/>
        <v>-9.361816601977694</v>
      </c>
    </row>
    <row r="54" spans="15:16" ht="12.75">
      <c r="O54" s="62">
        <f t="shared" si="2"/>
        <v>-2.152500000000007</v>
      </c>
      <c r="P54" s="63">
        <f t="shared" si="1"/>
        <v>-8.998242130664682</v>
      </c>
    </row>
    <row r="55" spans="15:16" ht="12.75">
      <c r="O55" s="62">
        <f t="shared" si="2"/>
        <v>-2.125000000000007</v>
      </c>
      <c r="P55" s="63">
        <f t="shared" si="1"/>
        <v>-8.634148788452242</v>
      </c>
    </row>
    <row r="56" spans="15:16" ht="12.75">
      <c r="O56" s="62">
        <f t="shared" si="2"/>
        <v>-2.0975000000000072</v>
      </c>
      <c r="P56" s="63">
        <f t="shared" si="1"/>
        <v>-8.270587221730082</v>
      </c>
    </row>
    <row r="57" spans="15:16" ht="12.75">
      <c r="O57" s="62">
        <f t="shared" si="2"/>
        <v>-2.0700000000000074</v>
      </c>
      <c r="P57" s="63">
        <f t="shared" si="1"/>
        <v>-7.9085442675352</v>
      </c>
    </row>
    <row r="58" spans="15:16" ht="12.75">
      <c r="O58" s="62">
        <f t="shared" si="2"/>
        <v>-2.0425000000000075</v>
      </c>
      <c r="P58" s="63">
        <f t="shared" si="1"/>
        <v>-7.548944966846641</v>
      </c>
    </row>
    <row r="59" spans="15:16" ht="12.75">
      <c r="O59" s="62">
        <f t="shared" si="2"/>
        <v>-2.0150000000000077</v>
      </c>
      <c r="P59" s="63">
        <f t="shared" si="1"/>
        <v>-7.192654546739583</v>
      </c>
    </row>
    <row r="60" spans="15:16" ht="12.75">
      <c r="O60" s="62">
        <f t="shared" si="2"/>
        <v>-1.9875000000000076</v>
      </c>
      <c r="P60" s="63">
        <f t="shared" si="1"/>
        <v>-6.840480371398638</v>
      </c>
    </row>
    <row r="61" spans="15:16" ht="12.75">
      <c r="O61" s="62">
        <f t="shared" si="2"/>
        <v>-1.9600000000000075</v>
      </c>
      <c r="P61" s="63">
        <f t="shared" si="1"/>
        <v>-6.493173861990492</v>
      </c>
    </row>
    <row r="62" spans="15:16" ht="12.75">
      <c r="O62" s="62">
        <f t="shared" si="2"/>
        <v>-1.9325000000000074</v>
      </c>
      <c r="P62" s="63">
        <f t="shared" si="1"/>
        <v>-6.151432385395782</v>
      </c>
    </row>
    <row r="63" spans="15:16" ht="12.75">
      <c r="O63" s="62">
        <f t="shared" si="2"/>
        <v>-1.9050000000000074</v>
      </c>
      <c r="P63" s="63">
        <f t="shared" si="1"/>
        <v>-5.815901111800272</v>
      </c>
    </row>
    <row r="64" spans="15:16" ht="12.75">
      <c r="O64" s="62">
        <f t="shared" si="2"/>
        <v>-1.8775000000000073</v>
      </c>
      <c r="P64" s="63">
        <f t="shared" si="1"/>
        <v>-5.487174841145319</v>
      </c>
    </row>
    <row r="65" spans="15:16" ht="12.75">
      <c r="O65" s="62">
        <f t="shared" si="2"/>
        <v>-1.8500000000000072</v>
      </c>
      <c r="P65" s="63">
        <f t="shared" si="1"/>
        <v>-5.1657997984375825</v>
      </c>
    </row>
    <row r="66" spans="15:16" ht="12.75">
      <c r="O66" s="62">
        <f t="shared" si="2"/>
        <v>-1.8225000000000071</v>
      </c>
      <c r="P66" s="63">
        <f t="shared" si="1"/>
        <v>-4.85227539791805</v>
      </c>
    </row>
    <row r="67" spans="15:16" ht="12.75">
      <c r="O67" s="62">
        <f t="shared" si="2"/>
        <v>-1.795000000000007</v>
      </c>
      <c r="P67" s="63">
        <f t="shared" si="1"/>
        <v>-4.547055976090325</v>
      </c>
    </row>
    <row r="68" spans="15:16" ht="12.75">
      <c r="O68" s="62">
        <f t="shared" si="2"/>
        <v>-1.767500000000007</v>
      </c>
      <c r="P68" s="63">
        <f t="shared" si="1"/>
        <v>-4.250552493608194</v>
      </c>
    </row>
    <row r="69" spans="15:16" ht="12.75">
      <c r="O69" s="62">
        <f t="shared" si="2"/>
        <v>-1.7400000000000069</v>
      </c>
      <c r="P69" s="63">
        <f aca="true" t="shared" si="8" ref="P69:P132">$H$3*O69^6+$H$4*O69^5+$H$5*O69^4+$H$6*O69^3+$H$7*O69^2+$H$8*O69+$H$9</f>
        <v>-3.9631342060224686</v>
      </c>
    </row>
    <row r="70" spans="15:16" ht="12.75">
      <c r="O70" s="62">
        <f t="shared" si="2"/>
        <v>-1.7125000000000068</v>
      </c>
      <c r="P70" s="63">
        <f t="shared" si="8"/>
        <v>-3.685130303387135</v>
      </c>
    </row>
    <row r="71" spans="15:16" ht="12.75">
      <c r="O71" s="62">
        <f aca="true" t="shared" si="9" ref="O71:O134">O70+$P$1</f>
        <v>-1.6850000000000067</v>
      </c>
      <c r="P71" s="63">
        <f t="shared" si="8"/>
        <v>-3.4168315187247362</v>
      </c>
    </row>
    <row r="72" spans="15:16" ht="12.75">
      <c r="O72" s="62">
        <f t="shared" si="9"/>
        <v>-1.6575000000000066</v>
      </c>
      <c r="P72" s="63">
        <f t="shared" si="8"/>
        <v>-3.158491705351069</v>
      </c>
    </row>
    <row r="73" spans="15:16" ht="12.75">
      <c r="O73" s="62">
        <f t="shared" si="9"/>
        <v>-1.6300000000000066</v>
      </c>
      <c r="P73" s="63">
        <f t="shared" si="8"/>
        <v>-2.9103293830591586</v>
      </c>
    </row>
    <row r="74" spans="15:16" ht="12.75">
      <c r="O74" s="62">
        <f t="shared" si="9"/>
        <v>-1.6025000000000065</v>
      </c>
      <c r="P74" s="63">
        <f t="shared" si="8"/>
        <v>-2.6725292531624794</v>
      </c>
    </row>
    <row r="75" spans="15:16" ht="12.75">
      <c r="O75" s="62">
        <f t="shared" si="9"/>
        <v>-1.5750000000000064</v>
      </c>
      <c r="P75" s="63">
        <f t="shared" si="8"/>
        <v>-2.4452436823975114</v>
      </c>
    </row>
    <row r="76" spans="15:16" ht="12.75">
      <c r="O76" s="62">
        <f t="shared" si="9"/>
        <v>-1.5475000000000063</v>
      </c>
      <c r="P76" s="63">
        <f t="shared" si="8"/>
        <v>-2.228594155685518</v>
      </c>
    </row>
    <row r="77" spans="15:16" ht="12.75">
      <c r="O77" s="62">
        <f t="shared" si="9"/>
        <v>-1.5200000000000062</v>
      </c>
      <c r="P77" s="63">
        <f t="shared" si="8"/>
        <v>-2.022672697753644</v>
      </c>
    </row>
    <row r="78" spans="15:16" ht="12.75">
      <c r="O78" s="62">
        <f t="shared" si="9"/>
        <v>-1.4925000000000062</v>
      </c>
      <c r="P78" s="63">
        <f t="shared" si="8"/>
        <v>-1.8275432636152678</v>
      </c>
    </row>
    <row r="79" spans="15:16" ht="12.75">
      <c r="O79" s="62">
        <f t="shared" si="9"/>
        <v>-1.465000000000006</v>
      </c>
      <c r="P79" s="63">
        <f t="shared" si="8"/>
        <v>-1.6432430979096484</v>
      </c>
    </row>
    <row r="80" spans="15:16" ht="12.75">
      <c r="O80" s="62">
        <f t="shared" si="9"/>
        <v>-1.437500000000006</v>
      </c>
      <c r="P80" s="63">
        <f t="shared" si="8"/>
        <v>-1.4697840631008505</v>
      </c>
    </row>
    <row r="81" spans="15:16" ht="12.75">
      <c r="O81" s="62">
        <f t="shared" si="9"/>
        <v>-1.410000000000006</v>
      </c>
      <c r="P81" s="63">
        <f t="shared" si="8"/>
        <v>-1.3071539365359324</v>
      </c>
    </row>
    <row r="82" spans="15:16" ht="12.75">
      <c r="O82" s="62">
        <f t="shared" si="9"/>
        <v>-1.3825000000000058</v>
      </c>
      <c r="P82" s="63">
        <f t="shared" si="8"/>
        <v>-1.155317676362439</v>
      </c>
    </row>
    <row r="83" spans="15:16" ht="12.75">
      <c r="O83" s="62">
        <f t="shared" si="9"/>
        <v>-1.3550000000000058</v>
      </c>
      <c r="P83" s="63">
        <f t="shared" si="8"/>
        <v>-1.0142186563051512</v>
      </c>
    </row>
    <row r="84" spans="15:16" ht="12.75">
      <c r="O84" s="62">
        <f t="shared" si="9"/>
        <v>-1.3275000000000057</v>
      </c>
      <c r="P84" s="63">
        <f t="shared" si="8"/>
        <v>-0.8837798693021277</v>
      </c>
    </row>
    <row r="85" spans="15:16" ht="12.75">
      <c r="O85" s="62">
        <f t="shared" si="9"/>
        <v>-1.3000000000000056</v>
      </c>
      <c r="P85" s="63">
        <f t="shared" si="8"/>
        <v>-0.7639051000000228</v>
      </c>
    </row>
    <row r="86" spans="15:16" ht="12.75">
      <c r="O86" s="62">
        <f t="shared" si="9"/>
        <v>-1.2725000000000055</v>
      </c>
      <c r="P86" s="63">
        <f t="shared" si="8"/>
        <v>-0.6544800661086811</v>
      </c>
    </row>
    <row r="87" spans="15:16" ht="12.75">
      <c r="O87" s="62">
        <f t="shared" si="9"/>
        <v>-1.2450000000000054</v>
      </c>
      <c r="P87" s="63">
        <f t="shared" si="8"/>
        <v>-0.5553735286150157</v>
      </c>
    </row>
    <row r="88" spans="15:16" ht="12.75">
      <c r="O88" s="62">
        <f t="shared" si="9"/>
        <v>-1.2175000000000054</v>
      </c>
      <c r="P88" s="63">
        <f t="shared" si="8"/>
        <v>-0.4664383708561628</v>
      </c>
    </row>
    <row r="89" spans="15:16" ht="12.75">
      <c r="O89" s="62">
        <f t="shared" si="9"/>
        <v>-1.1900000000000053</v>
      </c>
      <c r="P89" s="63">
        <f t="shared" si="8"/>
        <v>-0.38751264645191386</v>
      </c>
    </row>
    <row r="90" spans="15:16" ht="12.75">
      <c r="O90" s="62">
        <f t="shared" si="9"/>
        <v>-1.1625000000000052</v>
      </c>
      <c r="P90" s="63">
        <f t="shared" si="8"/>
        <v>-0.3184205960964319</v>
      </c>
    </row>
    <row r="91" spans="15:16" ht="12.75">
      <c r="O91" s="62">
        <f t="shared" si="9"/>
        <v>-1.1350000000000051</v>
      </c>
      <c r="P91" s="63">
        <f t="shared" si="8"/>
        <v>-0.2589736332092456</v>
      </c>
    </row>
    <row r="92" spans="15:16" ht="12.75">
      <c r="O92" s="62">
        <f t="shared" si="9"/>
        <v>-1.107500000000005</v>
      </c>
      <c r="P92" s="63">
        <f t="shared" si="8"/>
        <v>-0.20897129844551898</v>
      </c>
    </row>
    <row r="93" spans="15:16" ht="12.75">
      <c r="O93" s="62">
        <f t="shared" si="9"/>
        <v>-1.080000000000005</v>
      </c>
      <c r="P93" s="63">
        <f t="shared" si="8"/>
        <v>-0.1682021830656062</v>
      </c>
    </row>
    <row r="94" spans="15:16" ht="12.75">
      <c r="O94" s="62">
        <f t="shared" si="9"/>
        <v>-1.0525000000000049</v>
      </c>
      <c r="P94" s="63">
        <f t="shared" si="8"/>
        <v>-0.13644482116387824</v>
      </c>
    </row>
    <row r="95" spans="15:16" ht="12.75">
      <c r="O95" s="62">
        <f t="shared" si="9"/>
        <v>-1.0250000000000048</v>
      </c>
      <c r="P95" s="63">
        <f t="shared" si="8"/>
        <v>-0.11346855075683893</v>
      </c>
    </row>
    <row r="96" spans="15:16" ht="12.75">
      <c r="O96" s="62">
        <f t="shared" si="9"/>
        <v>-0.9975000000000048</v>
      </c>
      <c r="P96" s="63">
        <f t="shared" si="8"/>
        <v>-0.09903434373050901</v>
      </c>
    </row>
    <row r="97" spans="15:16" ht="12.75">
      <c r="O97" s="62">
        <f t="shared" si="9"/>
        <v>-0.9700000000000049</v>
      </c>
      <c r="P97" s="63">
        <f t="shared" si="8"/>
        <v>-0.0928956046470999</v>
      </c>
    </row>
    <row r="98" spans="15:16" ht="12.75">
      <c r="O98" s="62">
        <f t="shared" si="9"/>
        <v>-0.9425000000000049</v>
      </c>
      <c r="P98" s="63">
        <f t="shared" si="8"/>
        <v>-0.09479893841095866</v>
      </c>
    </row>
    <row r="99" spans="15:16" ht="12.75">
      <c r="O99" s="62">
        <f t="shared" si="9"/>
        <v>-0.9150000000000049</v>
      </c>
      <c r="P99" s="63">
        <f t="shared" si="8"/>
        <v>-0.10448488679379597</v>
      </c>
    </row>
    <row r="100" spans="15:16" ht="12.75">
      <c r="O100" s="62">
        <f t="shared" si="9"/>
        <v>-0.887500000000005</v>
      </c>
      <c r="P100" s="63">
        <f t="shared" si="8"/>
        <v>-0.1216886338191947</v>
      </c>
    </row>
    <row r="101" spans="15:16" ht="12.75">
      <c r="O101" s="62">
        <f t="shared" si="9"/>
        <v>-0.860000000000005</v>
      </c>
      <c r="P101" s="63">
        <f t="shared" si="8"/>
        <v>-0.14614068000639469</v>
      </c>
    </row>
    <row r="102" spans="15:16" ht="12.75">
      <c r="O102" s="62">
        <f t="shared" si="9"/>
        <v>-0.832500000000005</v>
      </c>
      <c r="P102" s="63">
        <f t="shared" si="8"/>
        <v>-0.1775674854733582</v>
      </c>
    </row>
    <row r="103" spans="15:16" ht="12.75">
      <c r="O103" s="62">
        <f t="shared" si="9"/>
        <v>-0.805000000000005</v>
      </c>
      <c r="P103" s="63">
        <f t="shared" si="8"/>
        <v>-0.2156920818991157</v>
      </c>
    </row>
    <row r="104" spans="15:16" ht="12.75">
      <c r="O104" s="62">
        <f t="shared" si="9"/>
        <v>-0.7775000000000051</v>
      </c>
      <c r="P104" s="63">
        <f t="shared" si="8"/>
        <v>-0.26023465334538765</v>
      </c>
    </row>
    <row r="105" spans="15:16" ht="12.75">
      <c r="O105" s="62">
        <f t="shared" si="9"/>
        <v>-0.7500000000000051</v>
      </c>
      <c r="P105" s="63">
        <f t="shared" si="8"/>
        <v>-0.3109130859374898</v>
      </c>
    </row>
    <row r="106" spans="15:16" ht="12.75">
      <c r="O106" s="62">
        <f t="shared" si="9"/>
        <v>-0.7225000000000051</v>
      </c>
      <c r="P106" s="63">
        <f t="shared" si="8"/>
        <v>-0.36744348640451596</v>
      </c>
    </row>
    <row r="107" spans="15:16" ht="12.75">
      <c r="O107" s="62">
        <f t="shared" si="9"/>
        <v>-0.6950000000000052</v>
      </c>
      <c r="P107" s="63">
        <f t="shared" si="8"/>
        <v>-0.4295406694787989</v>
      </c>
    </row>
    <row r="108" spans="15:16" ht="12.75">
      <c r="O108" s="62">
        <f t="shared" si="9"/>
        <v>-0.6675000000000052</v>
      </c>
      <c r="P108" s="63">
        <f t="shared" si="8"/>
        <v>-0.49691861415465066</v>
      </c>
    </row>
    <row r="109" spans="15:16" ht="12.75">
      <c r="O109" s="62">
        <f t="shared" si="9"/>
        <v>-0.6400000000000052</v>
      </c>
      <c r="P109" s="63">
        <f t="shared" si="8"/>
        <v>-0.5692908888063859</v>
      </c>
    </row>
    <row r="110" spans="15:16" ht="12.75">
      <c r="O110" s="62">
        <f t="shared" si="9"/>
        <v>-0.6125000000000053</v>
      </c>
      <c r="P110" s="63">
        <f t="shared" si="8"/>
        <v>-0.646371045165619</v>
      </c>
    </row>
    <row r="111" spans="15:16" ht="12.75">
      <c r="O111" s="62">
        <f t="shared" si="9"/>
        <v>-0.5850000000000053</v>
      </c>
      <c r="P111" s="63">
        <f t="shared" si="8"/>
        <v>-0.7278729811578448</v>
      </c>
    </row>
    <row r="112" spans="15:16" ht="12.75">
      <c r="O112" s="62">
        <f t="shared" si="9"/>
        <v>-0.5575000000000053</v>
      </c>
      <c r="P112" s="63">
        <f t="shared" si="8"/>
        <v>-0.8135112725982965</v>
      </c>
    </row>
    <row r="113" spans="15:16" ht="12.75">
      <c r="O113" s="62">
        <f t="shared" si="9"/>
        <v>-0.5300000000000054</v>
      </c>
      <c r="P113" s="63">
        <f t="shared" si="8"/>
        <v>-0.9030014737470822</v>
      </c>
    </row>
    <row r="114" spans="15:16" ht="12.75">
      <c r="O114" s="62">
        <f t="shared" si="9"/>
        <v>-0.5025000000000054</v>
      </c>
      <c r="P114" s="63">
        <f t="shared" si="8"/>
        <v>-0.9960603867236046</v>
      </c>
    </row>
    <row r="115" spans="15:16" ht="12.75">
      <c r="O115" s="62">
        <f t="shared" si="9"/>
        <v>-0.47500000000000536</v>
      </c>
      <c r="P115" s="63">
        <f t="shared" si="8"/>
        <v>-1.0924062997802544</v>
      </c>
    </row>
    <row r="116" spans="15:16" ht="12.75">
      <c r="O116" s="62">
        <f t="shared" si="9"/>
        <v>-0.44750000000000534</v>
      </c>
      <c r="P116" s="63">
        <f t="shared" si="8"/>
        <v>-1.1917591944353876</v>
      </c>
    </row>
    <row r="117" spans="15:16" ht="12.75">
      <c r="O117" s="62">
        <f t="shared" si="9"/>
        <v>-0.4200000000000053</v>
      </c>
      <c r="P117" s="63">
        <f t="shared" si="8"/>
        <v>-1.29384092146558</v>
      </c>
    </row>
    <row r="118" spans="15:16" ht="12.75">
      <c r="O118" s="62">
        <f t="shared" si="9"/>
        <v>-0.3925000000000053</v>
      </c>
      <c r="P118" s="63">
        <f t="shared" si="8"/>
        <v>-1.398375345757161</v>
      </c>
    </row>
    <row r="119" spans="15:16" ht="12.75">
      <c r="O119" s="62">
        <f t="shared" si="9"/>
        <v>-0.36500000000000526</v>
      </c>
      <c r="P119" s="63">
        <f t="shared" si="8"/>
        <v>-1.5050884600170278</v>
      </c>
    </row>
    <row r="120" spans="15:16" ht="12.75">
      <c r="O120" s="62">
        <f t="shared" si="9"/>
        <v>-0.33750000000000524</v>
      </c>
      <c r="P120" s="63">
        <f t="shared" si="8"/>
        <v>-1.6137084673427373</v>
      </c>
    </row>
    <row r="121" spans="15:16" ht="12.75">
      <c r="O121" s="62">
        <f t="shared" si="9"/>
        <v>-0.3100000000000052</v>
      </c>
      <c r="P121" s="63">
        <f t="shared" si="8"/>
        <v>-1.723965832651879</v>
      </c>
    </row>
    <row r="122" spans="15:16" ht="12.75">
      <c r="O122" s="62">
        <f t="shared" si="9"/>
        <v>-0.2825000000000052</v>
      </c>
      <c r="P122" s="63">
        <f t="shared" si="8"/>
        <v>-1.8355933029707256</v>
      </c>
    </row>
    <row r="123" spans="15:16" ht="12.75">
      <c r="O123" s="62">
        <f t="shared" si="9"/>
        <v>-0.25500000000000517</v>
      </c>
      <c r="P123" s="63">
        <f t="shared" si="8"/>
        <v>-1.9483258965821646</v>
      </c>
    </row>
    <row r="124" spans="15:16" ht="12.75">
      <c r="O124" s="62">
        <f t="shared" si="9"/>
        <v>-0.22750000000000517</v>
      </c>
      <c r="P124" s="63">
        <f t="shared" si="8"/>
        <v>-2.0619008610329073</v>
      </c>
    </row>
    <row r="125" spans="15:16" ht="12.75">
      <c r="O125" s="62">
        <f t="shared" si="9"/>
        <v>-0.20000000000000517</v>
      </c>
      <c r="P125" s="63">
        <f t="shared" si="8"/>
        <v>-2.1760575999999787</v>
      </c>
    </row>
    <row r="126" spans="15:16" ht="12.75">
      <c r="O126" s="62">
        <f t="shared" si="9"/>
        <v>-0.17250000000000518</v>
      </c>
      <c r="P126" s="63">
        <f t="shared" si="8"/>
        <v>-2.290537569016485</v>
      </c>
    </row>
    <row r="127" spans="15:16" ht="12.75">
      <c r="O127" s="62">
        <f t="shared" si="9"/>
        <v>-0.14500000000000518</v>
      </c>
      <c r="P127" s="63">
        <f t="shared" si="8"/>
        <v>-2.4050841400566645</v>
      </c>
    </row>
    <row r="128" spans="15:16" ht="12.75">
      <c r="O128" s="62">
        <f t="shared" si="9"/>
        <v>-0.11750000000000518</v>
      </c>
      <c r="P128" s="63">
        <f t="shared" si="8"/>
        <v>-2.51944243498021</v>
      </c>
    </row>
    <row r="129" spans="15:16" ht="12.75">
      <c r="O129" s="62">
        <f t="shared" si="9"/>
        <v>-0.09000000000000519</v>
      </c>
      <c r="P129" s="63">
        <f t="shared" si="8"/>
        <v>-2.6333591278358783</v>
      </c>
    </row>
    <row r="130" spans="15:16" ht="12.75">
      <c r="O130" s="62">
        <f t="shared" si="9"/>
        <v>-0.06250000000000519</v>
      </c>
      <c r="P130" s="63">
        <f t="shared" si="8"/>
        <v>-2.7465822160243776</v>
      </c>
    </row>
    <row r="131" spans="15:16" ht="12.75">
      <c r="O131" s="62">
        <f t="shared" si="9"/>
        <v>-0.03500000000000519</v>
      </c>
      <c r="P131" s="63">
        <f t="shared" si="8"/>
        <v>-2.8588607603205274</v>
      </c>
    </row>
    <row r="132" spans="15:16" ht="12.75">
      <c r="O132" s="62">
        <f t="shared" si="9"/>
        <v>-0.007500000000005183</v>
      </c>
      <c r="P132" s="63">
        <f t="shared" si="8"/>
        <v>-2.9699445937547075</v>
      </c>
    </row>
    <row r="133" spans="15:16" ht="12.75">
      <c r="O133" s="62">
        <f t="shared" si="9"/>
        <v>0.01999999999999482</v>
      </c>
      <c r="P133" s="63">
        <f aca="true" t="shared" si="10" ref="P133:P196">$H$3*O133^6+$H$4*O133^5+$H$5*O133^4+$H$6*O133^3+$H$7*O133^2+$H$8*O133+$H$9</f>
        <v>-3.0795839993535794</v>
      </c>
    </row>
    <row r="134" spans="15:16" ht="12.75">
      <c r="O134" s="62">
        <f t="shared" si="9"/>
        <v>0.047499999999994824</v>
      </c>
      <c r="P134" s="63">
        <f t="shared" si="10"/>
        <v>-3.1875293567400904</v>
      </c>
    </row>
    <row r="135" spans="15:16" ht="12.75">
      <c r="O135" s="62">
        <f aca="true" t="shared" si="11" ref="O135:O198">O134+$P$1</f>
        <v>0.07499999999999482</v>
      </c>
      <c r="P135" s="63">
        <f t="shared" si="10"/>
        <v>-3.2935307575927535</v>
      </c>
    </row>
    <row r="136" spans="15:16" ht="12.75">
      <c r="O136" s="62">
        <f t="shared" si="11"/>
        <v>0.10249999999999482</v>
      </c>
      <c r="P136" s="63">
        <f t="shared" si="10"/>
        <v>-3.397337589964213</v>
      </c>
    </row>
    <row r="137" spans="15:16" ht="12.75">
      <c r="O137" s="62">
        <f t="shared" si="11"/>
        <v>0.12999999999999481</v>
      </c>
      <c r="P137" s="63">
        <f t="shared" si="10"/>
        <v>-3.4986980914590813</v>
      </c>
    </row>
    <row r="138" spans="15:16" ht="12.75">
      <c r="O138" s="62">
        <f t="shared" si="11"/>
        <v>0.1574999999999948</v>
      </c>
      <c r="P138" s="63">
        <f t="shared" si="10"/>
        <v>-3.5973588712710605</v>
      </c>
    </row>
    <row r="139" spans="15:16" ht="12.75">
      <c r="O139" s="62">
        <f t="shared" si="11"/>
        <v>0.1849999999999948</v>
      </c>
      <c r="P139" s="63">
        <f t="shared" si="10"/>
        <v>-3.693064401079343</v>
      </c>
    </row>
    <row r="140" spans="15:16" ht="12.75">
      <c r="O140" s="62">
        <f t="shared" si="11"/>
        <v>0.2124999999999948</v>
      </c>
      <c r="P140" s="63">
        <f t="shared" si="10"/>
        <v>-3.785556474804289</v>
      </c>
    </row>
    <row r="141" spans="15:16" ht="12.75">
      <c r="O141" s="62">
        <f t="shared" si="11"/>
        <v>0.2399999999999948</v>
      </c>
      <c r="P141" s="63">
        <f t="shared" si="10"/>
        <v>-3.8745736372223836</v>
      </c>
    </row>
    <row r="142" spans="15:16" ht="12.75">
      <c r="O142" s="62">
        <f t="shared" si="11"/>
        <v>0.2674999999999948</v>
      </c>
      <c r="P142" s="63">
        <f t="shared" si="10"/>
        <v>-3.959850581440476</v>
      </c>
    </row>
    <row r="143" spans="15:16" ht="12.75">
      <c r="O143" s="62">
        <f t="shared" si="11"/>
        <v>0.2949999999999948</v>
      </c>
      <c r="P143" s="63">
        <f t="shared" si="10"/>
        <v>-4.0411175152292955</v>
      </c>
    </row>
    <row r="144" spans="15:16" ht="12.75">
      <c r="O144" s="62">
        <f t="shared" si="11"/>
        <v>0.32249999999999485</v>
      </c>
      <c r="P144" s="63">
        <f t="shared" si="10"/>
        <v>-4.118099496216248</v>
      </c>
    </row>
    <row r="145" spans="15:16" ht="12.75">
      <c r="O145" s="62">
        <f t="shared" si="11"/>
        <v>0.34999999999999487</v>
      </c>
      <c r="P145" s="63">
        <f t="shared" si="10"/>
        <v>-4.1905157359374865</v>
      </c>
    </row>
    <row r="146" spans="15:16" ht="12.75">
      <c r="O146" s="62">
        <f t="shared" si="11"/>
        <v>0.3774999999999949</v>
      </c>
      <c r="P146" s="63">
        <f t="shared" si="10"/>
        <v>-4.258078872749275</v>
      </c>
    </row>
    <row r="147" spans="15:16" ht="12.75">
      <c r="O147" s="62">
        <f t="shared" si="11"/>
        <v>0.4049999999999949</v>
      </c>
      <c r="P147" s="63">
        <f t="shared" si="10"/>
        <v>-4.320494213598613</v>
      </c>
    </row>
    <row r="148" spans="15:16" ht="12.75">
      <c r="O148" s="62">
        <f t="shared" si="11"/>
        <v>0.43249999999999494</v>
      </c>
      <c r="P148" s="63">
        <f t="shared" si="10"/>
        <v>-4.377458944653152</v>
      </c>
    </row>
    <row r="149" spans="15:16" ht="12.75">
      <c r="O149" s="62">
        <f t="shared" si="11"/>
        <v>0.45999999999999497</v>
      </c>
      <c r="P149" s="63">
        <f t="shared" si="10"/>
        <v>-4.428661310790391</v>
      </c>
    </row>
    <row r="150" spans="15:16" ht="12.75">
      <c r="O150" s="62">
        <f t="shared" si="11"/>
        <v>0.487499999999995</v>
      </c>
      <c r="P150" s="63">
        <f t="shared" si="10"/>
        <v>-4.473779763946144</v>
      </c>
    </row>
    <row r="151" spans="15:16" ht="12.75">
      <c r="O151" s="62">
        <f t="shared" si="11"/>
        <v>0.514999999999995</v>
      </c>
      <c r="P151" s="63">
        <f t="shared" si="10"/>
        <v>-4.512482080322292</v>
      </c>
    </row>
    <row r="152" spans="15:16" ht="12.75">
      <c r="O152" s="62">
        <f t="shared" si="11"/>
        <v>0.542499999999995</v>
      </c>
      <c r="P152" s="63">
        <f t="shared" si="10"/>
        <v>-4.544424446453814</v>
      </c>
    </row>
    <row r="153" spans="15:16" ht="12.75">
      <c r="O153" s="62">
        <f t="shared" si="11"/>
        <v>0.569999999999995</v>
      </c>
      <c r="P153" s="63">
        <f t="shared" si="10"/>
        <v>-4.569250514135096</v>
      </c>
    </row>
    <row r="154" spans="15:16" ht="12.75">
      <c r="O154" s="62">
        <f t="shared" si="11"/>
        <v>0.5974999999999949</v>
      </c>
      <c r="P154" s="63">
        <f t="shared" si="10"/>
        <v>-4.5865904242055215</v>
      </c>
    </row>
    <row r="155" spans="15:16" ht="12.75">
      <c r="O155" s="62">
        <f t="shared" si="11"/>
        <v>0.6249999999999949</v>
      </c>
      <c r="P155" s="63">
        <f t="shared" si="10"/>
        <v>-4.596059799194335</v>
      </c>
    </row>
    <row r="156" spans="15:16" ht="12.75">
      <c r="O156" s="62">
        <f t="shared" si="11"/>
        <v>0.6524999999999949</v>
      </c>
      <c r="P156" s="63">
        <f t="shared" si="10"/>
        <v>-4.597258704824796</v>
      </c>
    </row>
    <row r="157" spans="15:16" ht="12.75">
      <c r="O157" s="62">
        <f t="shared" si="11"/>
        <v>0.6799999999999948</v>
      </c>
      <c r="P157" s="63">
        <f t="shared" si="10"/>
        <v>-4.5897705803776025</v>
      </c>
    </row>
    <row r="158" spans="15:16" ht="12.75">
      <c r="O158" s="62">
        <f t="shared" si="11"/>
        <v>0.7074999999999948</v>
      </c>
      <c r="P158" s="63">
        <f t="shared" si="10"/>
        <v>-4.573161137913594</v>
      </c>
    </row>
    <row r="159" spans="15:16" ht="12.75">
      <c r="O159" s="62">
        <f t="shared" si="11"/>
        <v>0.7349999999999948</v>
      </c>
      <c r="P159" s="63">
        <f t="shared" si="10"/>
        <v>-4.546977230355742</v>
      </c>
    </row>
    <row r="160" spans="15:16" ht="12.75">
      <c r="O160" s="62">
        <f t="shared" si="11"/>
        <v>0.7624999999999947</v>
      </c>
      <c r="P160" s="63">
        <f t="shared" si="10"/>
        <v>-4.510745688430413</v>
      </c>
    </row>
    <row r="161" spans="15:16" ht="12.75">
      <c r="O161" s="62">
        <f t="shared" si="11"/>
        <v>0.7899999999999947</v>
      </c>
      <c r="P161" s="63">
        <f t="shared" si="10"/>
        <v>-4.46397212646791</v>
      </c>
    </row>
    <row r="162" spans="15:16" ht="12.75">
      <c r="O162" s="62">
        <f t="shared" si="11"/>
        <v>0.8174999999999947</v>
      </c>
      <c r="P162" s="63">
        <f t="shared" si="10"/>
        <v>-4.406139717062301</v>
      </c>
    </row>
    <row r="163" spans="15:16" ht="12.75">
      <c r="O163" s="62">
        <f t="shared" si="11"/>
        <v>0.8449999999999946</v>
      </c>
      <c r="P163" s="63">
        <f t="shared" si="10"/>
        <v>-4.336707934590514</v>
      </c>
    </row>
    <row r="164" spans="15:16" ht="12.75">
      <c r="O164" s="62">
        <f t="shared" si="11"/>
        <v>0.8724999999999946</v>
      </c>
      <c r="P164" s="63">
        <f t="shared" si="10"/>
        <v>-4.255111267590726</v>
      </c>
    </row>
    <row r="165" spans="15:16" ht="12.75">
      <c r="O165" s="62">
        <f t="shared" si="11"/>
        <v>0.8999999999999946</v>
      </c>
      <c r="P165" s="63">
        <f t="shared" si="10"/>
        <v>-4.1607579000000205</v>
      </c>
    </row>
    <row r="166" spans="15:16" ht="12.75">
      <c r="O166" s="62">
        <f t="shared" si="11"/>
        <v>0.9274999999999946</v>
      </c>
      <c r="P166" s="63">
        <f t="shared" si="10"/>
        <v>-4.053028361251329</v>
      </c>
    </row>
    <row r="167" spans="15:16" ht="12.75">
      <c r="O167" s="62">
        <f t="shared" si="11"/>
        <v>0.9549999999999945</v>
      </c>
      <c r="P167" s="63">
        <f t="shared" si="10"/>
        <v>-3.9312741452296502</v>
      </c>
    </row>
    <row r="168" spans="15:16" ht="12.75">
      <c r="O168" s="62">
        <f t="shared" si="11"/>
        <v>0.9824999999999945</v>
      </c>
      <c r="P168" s="63">
        <f t="shared" si="10"/>
        <v>-3.7948162980875484</v>
      </c>
    </row>
    <row r="169" spans="15:16" ht="12.75">
      <c r="O169" s="62">
        <f t="shared" si="11"/>
        <v>1.0099999999999945</v>
      </c>
      <c r="P169" s="63">
        <f t="shared" si="10"/>
        <v>-3.642943974919933</v>
      </c>
    </row>
    <row r="170" spans="15:16" ht="12.75">
      <c r="O170" s="62">
        <f t="shared" si="11"/>
        <v>1.0374999999999945</v>
      </c>
      <c r="P170" s="63">
        <f t="shared" si="10"/>
        <v>-3.4749129652981168</v>
      </c>
    </row>
    <row r="171" spans="15:16" ht="12.75">
      <c r="O171" s="62">
        <f t="shared" si="11"/>
        <v>1.0649999999999946</v>
      </c>
      <c r="P171" s="63">
        <f t="shared" si="10"/>
        <v>-3.28994418766315</v>
      </c>
    </row>
    <row r="172" spans="15:16" ht="12.75">
      <c r="O172" s="62">
        <f t="shared" si="11"/>
        <v>1.0924999999999947</v>
      </c>
      <c r="P172" s="63">
        <f t="shared" si="10"/>
        <v>-3.087222152578441</v>
      </c>
    </row>
    <row r="173" spans="15:16" ht="12.75">
      <c r="O173" s="62">
        <f t="shared" si="11"/>
        <v>1.1199999999999948</v>
      </c>
      <c r="P173" s="63">
        <f t="shared" si="10"/>
        <v>-2.8658933948416463</v>
      </c>
    </row>
    <row r="174" spans="15:16" ht="12.75">
      <c r="O174" s="62">
        <f t="shared" si="11"/>
        <v>1.1474999999999949</v>
      </c>
      <c r="P174" s="63">
        <f t="shared" si="10"/>
        <v>-2.6250648744558482</v>
      </c>
    </row>
    <row r="175" spans="15:16" ht="12.75">
      <c r="O175" s="62">
        <f t="shared" si="11"/>
        <v>1.174999999999995</v>
      </c>
      <c r="P175" s="63">
        <f t="shared" si="10"/>
        <v>-2.363802346460014</v>
      </c>
    </row>
    <row r="176" spans="15:16" ht="12.75">
      <c r="O176" s="62">
        <f t="shared" si="11"/>
        <v>1.202499999999995</v>
      </c>
      <c r="P176" s="63">
        <f t="shared" si="10"/>
        <v>-2.0811286996187173</v>
      </c>
    </row>
    <row r="177" spans="15:16" ht="12.75">
      <c r="O177" s="62">
        <f t="shared" si="11"/>
        <v>1.229999999999995</v>
      </c>
      <c r="P177" s="63">
        <f t="shared" si="10"/>
        <v>-1.7760222639711607</v>
      </c>
    </row>
    <row r="178" spans="15:16" ht="12.75">
      <c r="O178" s="62">
        <f t="shared" si="11"/>
        <v>1.2574999999999952</v>
      </c>
      <c r="P178" s="63">
        <f t="shared" si="10"/>
        <v>-1.447415087239464</v>
      </c>
    </row>
    <row r="179" spans="15:16" ht="12.75">
      <c r="O179" s="62">
        <f t="shared" si="11"/>
        <v>1.2849999999999953</v>
      </c>
      <c r="P179" s="63">
        <f t="shared" si="10"/>
        <v>-1.0941911800962414</v>
      </c>
    </row>
    <row r="180" spans="15:16" ht="12.75">
      <c r="O180" s="62">
        <f t="shared" si="11"/>
        <v>1.3124999999999953</v>
      </c>
      <c r="P180" s="63">
        <f t="shared" si="10"/>
        <v>-0.7151847302914378</v>
      </c>
    </row>
    <row r="181" spans="15:16" ht="12.75">
      <c r="O181" s="62">
        <f t="shared" si="11"/>
        <v>1.3399999999999954</v>
      </c>
      <c r="P181" s="63">
        <f t="shared" si="10"/>
        <v>-0.3091782856384757</v>
      </c>
    </row>
    <row r="182" spans="15:16" ht="12.75">
      <c r="O182" s="62">
        <f t="shared" si="11"/>
        <v>1.3674999999999955</v>
      </c>
      <c r="P182" s="63">
        <f t="shared" si="10"/>
        <v>0.12509909414034848</v>
      </c>
    </row>
    <row r="183" spans="15:16" ht="12.75">
      <c r="O183" s="62">
        <f t="shared" si="11"/>
        <v>1.3949999999999956</v>
      </c>
      <c r="P183" s="63">
        <f t="shared" si="10"/>
        <v>0.5889737167091678</v>
      </c>
    </row>
    <row r="184" spans="15:16" ht="12.75">
      <c r="O184" s="62">
        <f t="shared" si="11"/>
        <v>1.4224999999999957</v>
      </c>
      <c r="P184" s="63">
        <f t="shared" si="10"/>
        <v>1.0838291675545824</v>
      </c>
    </row>
    <row r="185" spans="15:16" ht="12.75">
      <c r="O185" s="62">
        <f t="shared" si="11"/>
        <v>1.4499999999999957</v>
      </c>
      <c r="P185" s="63">
        <f t="shared" si="10"/>
        <v>1.6111082515624098</v>
      </c>
    </row>
    <row r="186" spans="15:16" ht="12.75">
      <c r="O186" s="62">
        <f t="shared" si="11"/>
        <v>1.4774999999999958</v>
      </c>
      <c r="P186" s="63">
        <f t="shared" si="10"/>
        <v>2.1723149657351533</v>
      </c>
    </row>
    <row r="187" spans="15:16" ht="12.75">
      <c r="O187" s="62">
        <f t="shared" si="11"/>
        <v>1.504999999999996</v>
      </c>
      <c r="P187" s="63">
        <f t="shared" si="10"/>
        <v>2.769016503050212</v>
      </c>
    </row>
    <row r="188" spans="15:16" ht="12.75">
      <c r="O188" s="62">
        <f t="shared" si="11"/>
        <v>1.532499999999996</v>
      </c>
      <c r="P188" s="63">
        <f t="shared" si="10"/>
        <v>3.4028452874587805</v>
      </c>
    </row>
    <row r="189" spans="15:16" ht="12.75">
      <c r="O189" s="62">
        <f t="shared" si="11"/>
        <v>1.559999999999996</v>
      </c>
      <c r="P189" s="63">
        <f t="shared" si="10"/>
        <v>4.07550104002549</v>
      </c>
    </row>
    <row r="190" spans="15:16" ht="12.75">
      <c r="O190" s="62">
        <f t="shared" si="11"/>
        <v>1.5874999999999961</v>
      </c>
      <c r="P190" s="63">
        <f t="shared" si="10"/>
        <v>4.788752876208764</v>
      </c>
    </row>
    <row r="191" spans="15:16" ht="12.75">
      <c r="O191" s="62">
        <f t="shared" si="11"/>
        <v>1.6149999999999962</v>
      </c>
      <c r="P191" s="63">
        <f t="shared" si="10"/>
        <v>5.544441434281891</v>
      </c>
    </row>
    <row r="192" spans="15:16" ht="12.75">
      <c r="O192" s="62">
        <f t="shared" si="11"/>
        <v>1.6424999999999963</v>
      </c>
      <c r="P192" s="63">
        <f t="shared" si="10"/>
        <v>6.344481034894844</v>
      </c>
    </row>
    <row r="193" spans="15:16" ht="12.75">
      <c r="O193" s="62">
        <f t="shared" si="11"/>
        <v>1.6699999999999964</v>
      </c>
      <c r="P193" s="63">
        <f t="shared" si="10"/>
        <v>7.190861871776768</v>
      </c>
    </row>
    <row r="194" spans="15:16" ht="12.75">
      <c r="O194" s="62">
        <f t="shared" si="11"/>
        <v>1.6974999999999965</v>
      </c>
      <c r="P194" s="63">
        <f t="shared" si="10"/>
        <v>8.085652233579236</v>
      </c>
    </row>
    <row r="195" spans="15:16" ht="12.75">
      <c r="O195" s="62">
        <f t="shared" si="11"/>
        <v>1.7249999999999965</v>
      </c>
      <c r="P195" s="63">
        <f t="shared" si="10"/>
        <v>9.031000756860207</v>
      </c>
    </row>
    <row r="196" spans="15:16" ht="12.75">
      <c r="O196" s="62">
        <f t="shared" si="11"/>
        <v>1.7524999999999966</v>
      </c>
      <c r="P196" s="63">
        <f t="shared" si="10"/>
        <v>10.029138710208713</v>
      </c>
    </row>
    <row r="197" spans="15:16" ht="12.75">
      <c r="O197" s="62">
        <f t="shared" si="11"/>
        <v>1.7799999999999967</v>
      </c>
      <c r="P197" s="63">
        <f aca="true" t="shared" si="12" ref="P197:P205">$H$3*O197^6+$H$4*O197^5+$H$5*O197^4+$H$6*O197^3+$H$7*O197^2+$H$8*O197+$H$9</f>
        <v>11.082382309510244</v>
      </c>
    </row>
    <row r="198" spans="15:16" ht="12.75">
      <c r="O198" s="62">
        <f t="shared" si="11"/>
        <v>1.8074999999999968</v>
      </c>
      <c r="P198" s="63">
        <f t="shared" si="12"/>
        <v>12.19313506435289</v>
      </c>
    </row>
    <row r="199" spans="15:16" ht="12.75">
      <c r="O199" s="62">
        <f aca="true" t="shared" si="13" ref="O199:O205">O198+$P$1</f>
        <v>1.8349999999999969</v>
      </c>
      <c r="P199" s="63">
        <f t="shared" si="12"/>
        <v>13.363890155574161</v>
      </c>
    </row>
    <row r="200" spans="15:16" ht="12.75">
      <c r="O200" s="62">
        <f t="shared" si="13"/>
        <v>1.862499999999997</v>
      </c>
      <c r="P200" s="63">
        <f t="shared" si="12"/>
        <v>14.597232843948575</v>
      </c>
    </row>
    <row r="201" spans="15:16" ht="12.75">
      <c r="O201" s="62">
        <f t="shared" si="13"/>
        <v>1.889999999999997</v>
      </c>
      <c r="P201" s="63">
        <f t="shared" si="12"/>
        <v>15.895842910015919</v>
      </c>
    </row>
    <row r="202" spans="15:16" ht="12.75">
      <c r="O202" s="62">
        <f t="shared" si="13"/>
        <v>1.917499999999997</v>
      </c>
      <c r="P202" s="63">
        <f t="shared" si="12"/>
        <v>17.262497125050285</v>
      </c>
    </row>
    <row r="203" spans="15:16" ht="12.75">
      <c r="O203" s="62">
        <f t="shared" si="13"/>
        <v>1.9449999999999972</v>
      </c>
      <c r="P203" s="63">
        <f t="shared" si="12"/>
        <v>18.700071753169752</v>
      </c>
    </row>
    <row r="204" spans="15:16" ht="12.75">
      <c r="O204" s="62">
        <f t="shared" si="13"/>
        <v>1.9724999999999973</v>
      </c>
      <c r="P204" s="63">
        <f t="shared" si="12"/>
        <v>20.211545084586863</v>
      </c>
    </row>
    <row r="205" spans="15:16" ht="12.75">
      <c r="O205" s="62">
        <f t="shared" si="13"/>
        <v>1.9999999999999973</v>
      </c>
      <c r="P205" s="63">
        <f t="shared" si="12"/>
        <v>21.799999999999795</v>
      </c>
    </row>
  </sheetData>
  <sheetProtection password="EE66" sheet="1" objects="1" scenarios="1"/>
  <printOptions/>
  <pageMargins left="0.75" right="0.75" top="1" bottom="1" header="0.4921259845" footer="0.4921259845"/>
  <pageSetup horizontalDpi="600" verticalDpi="600" orientation="landscape" paperSize="9" scale="94" r:id="rId3"/>
  <colBreaks count="1" manualBreakCount="1">
    <brk id="13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5"/>
  <sheetViews>
    <sheetView workbookViewId="0" topLeftCell="A1">
      <selection activeCell="G31" sqref="G31"/>
    </sheetView>
  </sheetViews>
  <sheetFormatPr defaultColWidth="11.421875" defaultRowHeight="12.75"/>
  <cols>
    <col min="1" max="1" width="1.57421875" style="0" customWidth="1"/>
    <col min="2" max="2" width="6.7109375" style="0" customWidth="1"/>
    <col min="3" max="12" width="11.7109375" style="0" customWidth="1"/>
    <col min="13" max="13" width="13.00390625" style="0" customWidth="1"/>
    <col min="14" max="14" width="4.57421875" style="0" customWidth="1"/>
    <col min="16" max="16" width="23.140625" style="0" customWidth="1"/>
  </cols>
  <sheetData>
    <row r="1" spans="1:16" s="14" customFormat="1" ht="17.25" customHeight="1">
      <c r="A1" s="25" t="s">
        <v>26</v>
      </c>
      <c r="O1" s="26" t="s">
        <v>0</v>
      </c>
      <c r="P1" s="27">
        <f>L7/20</f>
        <v>0.027500000000000004</v>
      </c>
    </row>
    <row r="2" spans="1:16" s="14" customFormat="1" ht="3" customHeight="1">
      <c r="A2" s="25"/>
      <c r="O2" s="26"/>
      <c r="P2" s="28"/>
    </row>
    <row r="3" spans="1:16" s="1" customFormat="1" ht="13.5" customHeight="1">
      <c r="A3" s="29"/>
      <c r="B3" s="29"/>
      <c r="C3" s="29"/>
      <c r="D3" s="29"/>
      <c r="E3" s="29"/>
      <c r="F3" s="29"/>
      <c r="G3" s="33"/>
      <c r="H3" s="30" t="s">
        <v>18</v>
      </c>
      <c r="I3" s="9">
        <v>0.1</v>
      </c>
      <c r="J3" s="32" t="s">
        <v>41</v>
      </c>
      <c r="K3" s="33"/>
      <c r="L3" s="33"/>
      <c r="M3" s="33"/>
      <c r="O3" s="2"/>
      <c r="P3" s="4" t="s">
        <v>1</v>
      </c>
    </row>
    <row r="4" spans="1:16" s="1" customFormat="1" ht="13.5" customHeight="1">
      <c r="A4" s="29"/>
      <c r="B4" s="29"/>
      <c r="C4" s="29"/>
      <c r="D4" s="29"/>
      <c r="E4" s="29"/>
      <c r="F4" s="29"/>
      <c r="G4" s="33"/>
      <c r="H4" s="30" t="s">
        <v>19</v>
      </c>
      <c r="I4" s="9">
        <v>0.2</v>
      </c>
      <c r="J4" s="35" t="s">
        <v>42</v>
      </c>
      <c r="K4" s="33"/>
      <c r="L4" s="33"/>
      <c r="M4" s="33"/>
      <c r="O4" s="5" t="s">
        <v>2</v>
      </c>
      <c r="P4" s="6" t="s">
        <v>3</v>
      </c>
    </row>
    <row r="5" spans="1:16" s="2" customFormat="1" ht="13.5" customHeight="1">
      <c r="A5" s="29"/>
      <c r="B5" s="14"/>
      <c r="C5" s="14"/>
      <c r="D5" s="14"/>
      <c r="E5" s="14"/>
      <c r="F5" s="14"/>
      <c r="G5" s="31"/>
      <c r="H5" s="30" t="s">
        <v>20</v>
      </c>
      <c r="I5" s="9">
        <v>0</v>
      </c>
      <c r="J5" s="29"/>
      <c r="K5" s="38" t="s">
        <v>4</v>
      </c>
      <c r="L5" s="9">
        <v>-3.5</v>
      </c>
      <c r="M5" s="73" t="s">
        <v>37</v>
      </c>
      <c r="O5" s="7">
        <f>$L$5</f>
        <v>-3.5</v>
      </c>
      <c r="P5" s="8">
        <f aca="true" t="shared" si="0" ref="P5:P68">$I$3*O5^6+$I$4*O5^5+$I$5*O5^4+$I$6*O5^3+$I$7*O5^2+$I$8*O5+$I$9</f>
        <v>16.28281250000002</v>
      </c>
    </row>
    <row r="6" spans="1:16" s="1" customFormat="1" ht="13.5" customHeight="1">
      <c r="A6" s="29"/>
      <c r="B6" s="14"/>
      <c r="C6" s="14"/>
      <c r="D6" s="14"/>
      <c r="E6" s="14"/>
      <c r="F6" s="14"/>
      <c r="G6" s="33"/>
      <c r="H6" s="41" t="s">
        <v>21</v>
      </c>
      <c r="I6" s="9">
        <v>2</v>
      </c>
      <c r="J6" s="33"/>
      <c r="K6" s="38" t="s">
        <v>5</v>
      </c>
      <c r="L6" s="9">
        <v>2</v>
      </c>
      <c r="M6" s="31"/>
      <c r="O6" s="7">
        <f>O5+$P$1</f>
        <v>-3.4725</v>
      </c>
      <c r="P6" s="8">
        <f t="shared" si="0"/>
        <v>13.551201848476182</v>
      </c>
    </row>
    <row r="7" spans="1:16" s="1" customFormat="1" ht="13.5" customHeight="1">
      <c r="A7" s="33"/>
      <c r="B7" s="14"/>
      <c r="C7" s="14"/>
      <c r="D7" s="14"/>
      <c r="E7" s="14"/>
      <c r="F7" s="14"/>
      <c r="G7" s="33"/>
      <c r="H7" s="41" t="s">
        <v>22</v>
      </c>
      <c r="I7" s="9">
        <v>1</v>
      </c>
      <c r="J7" s="33"/>
      <c r="K7" s="42" t="s">
        <v>0</v>
      </c>
      <c r="L7" s="13">
        <f>(L6-L5)/10</f>
        <v>0.55</v>
      </c>
      <c r="M7" s="33"/>
      <c r="O7" s="7">
        <f aca="true" t="shared" si="1" ref="O7:O70">O6+$P$1</f>
        <v>-3.4450000000000003</v>
      </c>
      <c r="P7" s="8">
        <f t="shared" si="0"/>
        <v>10.992823537074655</v>
      </c>
    </row>
    <row r="8" spans="1:16" s="1" customFormat="1" ht="13.5" customHeight="1">
      <c r="A8" s="29"/>
      <c r="B8" s="14"/>
      <c r="C8" s="14"/>
      <c r="D8" s="14"/>
      <c r="E8" s="14"/>
      <c r="F8" s="14"/>
      <c r="G8" s="33"/>
      <c r="H8" s="41" t="s">
        <v>23</v>
      </c>
      <c r="I8" s="9">
        <v>-4</v>
      </c>
      <c r="J8" s="43"/>
      <c r="K8" s="44"/>
      <c r="L8" s="45" t="s">
        <v>14</v>
      </c>
      <c r="M8" s="46">
        <f>IF(ABS(K31)&lt;0.0001,J31,"keine gefunden")</f>
        <v>-3.29850021917089</v>
      </c>
      <c r="N8" s="10"/>
      <c r="O8" s="11">
        <f t="shared" si="1"/>
        <v>-3.4175000000000004</v>
      </c>
      <c r="P8" s="8">
        <f t="shared" si="0"/>
        <v>8.600586077692448</v>
      </c>
    </row>
    <row r="9" spans="1:16" s="3" customFormat="1" ht="13.5" customHeight="1">
      <c r="A9" s="49"/>
      <c r="B9" s="14"/>
      <c r="C9" s="14"/>
      <c r="D9" s="14"/>
      <c r="E9" s="14"/>
      <c r="F9" s="14"/>
      <c r="G9" s="16"/>
      <c r="H9" s="41" t="s">
        <v>24</v>
      </c>
      <c r="I9" s="9">
        <v>-3</v>
      </c>
      <c r="J9" s="50"/>
      <c r="K9" s="51"/>
      <c r="L9" s="52" t="s">
        <v>15</v>
      </c>
      <c r="M9" s="67">
        <f>$I$3*M8^6+$I$4*M8^5+$I$5*M8^4+$I$6*M8^3+$I$7*M8^2+$I$8*M8+$I$9</f>
        <v>-3.552713678800501E-14</v>
      </c>
      <c r="O9" s="7">
        <f t="shared" si="1"/>
        <v>-3.3900000000000006</v>
      </c>
      <c r="P9" s="8">
        <f t="shared" si="0"/>
        <v>6.367595051216139</v>
      </c>
    </row>
    <row r="10" spans="1:16" s="33" customFormat="1" ht="13.5" customHeight="1">
      <c r="A10" s="14"/>
      <c r="B10" s="14"/>
      <c r="C10" s="14"/>
      <c r="D10" s="14"/>
      <c r="E10" s="14"/>
      <c r="F10" s="14"/>
      <c r="G10" s="14"/>
      <c r="I10" s="15" t="s">
        <v>36</v>
      </c>
      <c r="J10" s="16"/>
      <c r="K10" s="16"/>
      <c r="L10" s="14"/>
      <c r="M10" s="14"/>
      <c r="O10" s="39">
        <f t="shared" si="1"/>
        <v>-3.3625000000000007</v>
      </c>
      <c r="P10" s="40">
        <f t="shared" si="0"/>
        <v>4.287149599472482</v>
      </c>
    </row>
    <row r="11" spans="2:16" s="29" customFormat="1" ht="13.5" customHeight="1">
      <c r="B11" s="14"/>
      <c r="C11" s="14"/>
      <c r="D11" s="14"/>
      <c r="E11" s="14"/>
      <c r="F11" s="14"/>
      <c r="I11" s="17" t="s">
        <v>27</v>
      </c>
      <c r="J11" s="65" t="s">
        <v>32</v>
      </c>
      <c r="K11" s="65" t="s">
        <v>33</v>
      </c>
      <c r="L11" s="18" t="s">
        <v>31</v>
      </c>
      <c r="M11" s="70"/>
      <c r="O11" s="39">
        <f t="shared" si="1"/>
        <v>-3.335000000000001</v>
      </c>
      <c r="P11" s="40">
        <f t="shared" si="0"/>
        <v>2.352738948319688</v>
      </c>
    </row>
    <row r="12" spans="2:16" s="29" customFormat="1" ht="12" customHeight="1">
      <c r="B12" s="14"/>
      <c r="C12" s="14"/>
      <c r="D12" s="14"/>
      <c r="E12" s="14"/>
      <c r="F12" s="14"/>
      <c r="I12" s="19">
        <v>1</v>
      </c>
      <c r="J12" s="66">
        <f>L5</f>
        <v>-3.5</v>
      </c>
      <c r="K12" s="66">
        <f>$I$3*J12^6+$I$4*J12^5+$I$5*J12^4+$I$6*J12^3+$I7*J12^2+$I$8*J12+$I$9</f>
        <v>16.28281250000002</v>
      </c>
      <c r="L12" s="72">
        <f>6*$I$3*J12^5+5*$I$4*J12^4+4*$I$5*J12^3+3*$I$6*J12^2+2*$I$7*J12+$I$8</f>
        <v>-102.56875000000002</v>
      </c>
      <c r="M12" s="71"/>
      <c r="O12" s="39">
        <f t="shared" si="1"/>
        <v>-3.307500000000001</v>
      </c>
      <c r="P12" s="40">
        <f t="shared" si="0"/>
        <v>0.558038961879614</v>
      </c>
    </row>
    <row r="13" spans="9:16" s="31" customFormat="1" ht="12" customHeight="1">
      <c r="I13" s="19">
        <v>2</v>
      </c>
      <c r="J13" s="66">
        <f>J12-K12/L12</f>
        <v>-3.341249771494729</v>
      </c>
      <c r="K13" s="66">
        <f>$I$3*J13^6+$I$4*J13^5+$I$5*J13^4+$I$6*J13^3+$I$7*J13^2+$I$8*J13+$I$9</f>
        <v>2.7798697650462625</v>
      </c>
      <c r="L13" s="72">
        <f>6*$I$3*J13^5+5*$I$4*J13^4+4*$I$5*J13^3+3*$I$6*J13^2+2*$I$7*J13+$I$8</f>
        <v>-68.92457309454453</v>
      </c>
      <c r="M13" s="71"/>
      <c r="O13" s="39">
        <f t="shared" si="1"/>
        <v>-3.280000000000001</v>
      </c>
      <c r="P13" s="40">
        <f t="shared" si="0"/>
        <v>-1.1030912720895305</v>
      </c>
    </row>
    <row r="14" spans="9:16" s="14" customFormat="1" ht="12" customHeight="1">
      <c r="I14" s="19">
        <v>3</v>
      </c>
      <c r="J14" s="66">
        <f aca="true" t="shared" si="2" ref="J14:J31">J13-K13/L13</f>
        <v>-3.3009177151578246</v>
      </c>
      <c r="K14" s="66">
        <f>$I$3*J14^6+$I$4*J14^5+$I$5*J14^4+$I$6*J14^3+$I$7*J14^2+$I$8*J14+$I$9</f>
        <v>0.14850575370870267</v>
      </c>
      <c r="L14" s="72">
        <f aca="true" t="shared" si="3" ref="L14:L31">6*$I$3*J14^5+5*$I$4*J14^4+4*$I$5*J14^3+3*$I$6*J14^2+2*$I$7*J14+$I$8</f>
        <v>-61.640455049629665</v>
      </c>
      <c r="M14" s="71"/>
      <c r="O14" s="39">
        <f t="shared" si="1"/>
        <v>-3.2525000000000013</v>
      </c>
      <c r="P14" s="40">
        <f t="shared" si="0"/>
        <v>-2.6366128256796664</v>
      </c>
    </row>
    <row r="15" spans="9:16" s="14" customFormat="1" ht="12" customHeight="1">
      <c r="I15" s="19">
        <v>4</v>
      </c>
      <c r="J15" s="66">
        <f t="shared" si="2"/>
        <v>-3.298508489697222</v>
      </c>
      <c r="K15" s="66">
        <f aca="true" t="shared" si="4" ref="K15:K31">$I$3*J15^6+$I$4*J15^5+$I$5*J15^4+$I$6*J15^3+$I$7*J15^2+$I$8*J15+$I$9</f>
        <v>0.0005063191215537444</v>
      </c>
      <c r="L15" s="72">
        <f t="shared" si="3"/>
        <v>-61.22041719066417</v>
      </c>
      <c r="M15" s="71"/>
      <c r="O15" s="39">
        <f t="shared" si="1"/>
        <v>-3.2250000000000014</v>
      </c>
      <c r="P15" s="40">
        <f t="shared" si="0"/>
        <v>-4.0483102831786475</v>
      </c>
    </row>
    <row r="16" spans="9:16" s="14" customFormat="1" ht="12" customHeight="1">
      <c r="I16" s="19">
        <v>5</v>
      </c>
      <c r="J16" s="66">
        <f t="shared" si="2"/>
        <v>-3.298500219268094</v>
      </c>
      <c r="K16" s="66">
        <f t="shared" si="4"/>
        <v>5.9506994887215114E-09</v>
      </c>
      <c r="L16" s="72">
        <f t="shared" si="3"/>
        <v>-61.218978160308225</v>
      </c>
      <c r="M16" s="71"/>
      <c r="O16" s="39">
        <f t="shared" si="1"/>
        <v>-3.1975000000000016</v>
      </c>
      <c r="P16" s="40">
        <f t="shared" si="0"/>
        <v>-5.343795062275113</v>
      </c>
    </row>
    <row r="17" spans="9:16" s="14" customFormat="1" ht="12" customHeight="1">
      <c r="I17" s="19">
        <v>6</v>
      </c>
      <c r="J17" s="66">
        <f t="shared" si="2"/>
        <v>-3.2985002191708905</v>
      </c>
      <c r="K17" s="66">
        <f t="shared" si="4"/>
        <v>-1.7763568394002505E-14</v>
      </c>
      <c r="L17" s="72">
        <f t="shared" si="3"/>
        <v>-61.218978143395205</v>
      </c>
      <c r="M17" s="71"/>
      <c r="O17" s="39">
        <f t="shared" si="1"/>
        <v>-3.1700000000000017</v>
      </c>
      <c r="P17" s="40">
        <f t="shared" si="0"/>
        <v>-6.528508704123034</v>
      </c>
    </row>
    <row r="18" spans="9:16" s="14" customFormat="1" ht="12" customHeight="1">
      <c r="I18" s="19">
        <v>7</v>
      </c>
      <c r="J18" s="66">
        <f t="shared" si="2"/>
        <v>-3.298500219170891</v>
      </c>
      <c r="K18" s="66">
        <f t="shared" si="4"/>
        <v>4.440892098500626E-14</v>
      </c>
      <c r="L18" s="72">
        <f t="shared" si="3"/>
        <v>-61.21897814339529</v>
      </c>
      <c r="M18" s="71"/>
      <c r="O18" s="39">
        <f t="shared" si="1"/>
        <v>-3.142500000000002</v>
      </c>
      <c r="P18" s="40">
        <f t="shared" si="0"/>
        <v>-7.6077261322652525</v>
      </c>
    </row>
    <row r="19" spans="9:16" s="14" customFormat="1" ht="12" customHeight="1">
      <c r="I19" s="19">
        <v>8</v>
      </c>
      <c r="J19" s="66">
        <f t="shared" si="2"/>
        <v>-3.29850021917089</v>
      </c>
      <c r="K19" s="66">
        <f t="shared" si="4"/>
        <v>-3.552713678800501E-14</v>
      </c>
      <c r="L19" s="72">
        <f t="shared" si="3"/>
        <v>-61.21897814339515</v>
      </c>
      <c r="M19" s="71"/>
      <c r="O19" s="39">
        <f t="shared" si="1"/>
        <v>-3.115000000000002</v>
      </c>
      <c r="P19" s="40">
        <f t="shared" si="0"/>
        <v>-8.586558880416362</v>
      </c>
    </row>
    <row r="20" spans="9:16" s="14" customFormat="1" ht="12" customHeight="1">
      <c r="I20" s="19">
        <v>9</v>
      </c>
      <c r="J20" s="66">
        <f t="shared" si="2"/>
        <v>-3.2985002191708905</v>
      </c>
      <c r="K20" s="66">
        <f t="shared" si="4"/>
        <v>-1.7763568394002505E-14</v>
      </c>
      <c r="L20" s="72">
        <f t="shared" si="3"/>
        <v>-61.218978143395205</v>
      </c>
      <c r="M20" s="71"/>
      <c r="O20" s="39">
        <f t="shared" si="1"/>
        <v>-3.087500000000002</v>
      </c>
      <c r="P20" s="40">
        <f t="shared" si="0"/>
        <v>-9.469958289104778</v>
      </c>
    </row>
    <row r="21" spans="9:16" s="14" customFormat="1" ht="12" customHeight="1">
      <c r="I21" s="19">
        <v>10</v>
      </c>
      <c r="J21" s="66">
        <f t="shared" si="2"/>
        <v>-3.298500219170891</v>
      </c>
      <c r="K21" s="66">
        <f t="shared" si="4"/>
        <v>4.440892098500626E-14</v>
      </c>
      <c r="L21" s="72">
        <f t="shared" si="3"/>
        <v>-61.21897814339529</v>
      </c>
      <c r="M21" s="71"/>
      <c r="O21" s="39">
        <f t="shared" si="1"/>
        <v>-3.0600000000000023</v>
      </c>
      <c r="P21" s="40">
        <f t="shared" si="0"/>
        <v>-10.262718671174348</v>
      </c>
    </row>
    <row r="22" spans="9:16" s="14" customFormat="1" ht="12" customHeight="1">
      <c r="I22" s="19">
        <v>11</v>
      </c>
      <c r="J22" s="66">
        <f t="shared" si="2"/>
        <v>-3.29850021917089</v>
      </c>
      <c r="K22" s="66">
        <f t="shared" si="4"/>
        <v>-3.552713678800501E-14</v>
      </c>
      <c r="L22" s="72">
        <f t="shared" si="3"/>
        <v>-61.21897814339515</v>
      </c>
      <c r="M22" s="71"/>
      <c r="O22" s="39">
        <f t="shared" si="1"/>
        <v>-3.0325000000000024</v>
      </c>
      <c r="P22" s="40">
        <f t="shared" si="0"/>
        <v>-10.969480446144921</v>
      </c>
    </row>
    <row r="23" spans="9:16" s="14" customFormat="1" ht="12" customHeight="1">
      <c r="I23" s="19">
        <v>12</v>
      </c>
      <c r="J23" s="66">
        <f t="shared" si="2"/>
        <v>-3.2985002191708905</v>
      </c>
      <c r="K23" s="66">
        <f t="shared" si="4"/>
        <v>-1.7763568394002505E-14</v>
      </c>
      <c r="L23" s="72">
        <f t="shared" si="3"/>
        <v>-61.218978143395205</v>
      </c>
      <c r="M23" s="71"/>
      <c r="O23" s="39">
        <f t="shared" si="1"/>
        <v>-3.0050000000000026</v>
      </c>
      <c r="P23" s="40">
        <f t="shared" si="0"/>
        <v>-11.594733243432444</v>
      </c>
    </row>
    <row r="24" spans="9:16" s="14" customFormat="1" ht="12" customHeight="1">
      <c r="I24" s="19">
        <v>13</v>
      </c>
      <c r="J24" s="66">
        <f t="shared" si="2"/>
        <v>-3.298500219170891</v>
      </c>
      <c r="K24" s="66">
        <f t="shared" si="4"/>
        <v>4.440892098500626E-14</v>
      </c>
      <c r="L24" s="72">
        <f t="shared" si="3"/>
        <v>-61.21897814339529</v>
      </c>
      <c r="M24" s="71"/>
      <c r="O24" s="39">
        <f t="shared" si="1"/>
        <v>-2.9775000000000027</v>
      </c>
      <c r="P24" s="40">
        <f t="shared" si="0"/>
        <v>-12.14281897442823</v>
      </c>
    </row>
    <row r="25" spans="9:16" s="14" customFormat="1" ht="12" customHeight="1">
      <c r="I25" s="19">
        <v>14</v>
      </c>
      <c r="J25" s="66">
        <f t="shared" si="2"/>
        <v>-3.29850021917089</v>
      </c>
      <c r="K25" s="66">
        <f t="shared" si="4"/>
        <v>-3.552713678800501E-14</v>
      </c>
      <c r="L25" s="72">
        <f t="shared" si="3"/>
        <v>-61.21897814339515</v>
      </c>
      <c r="M25" s="71"/>
      <c r="O25" s="39">
        <f t="shared" si="1"/>
        <v>-2.950000000000003</v>
      </c>
      <c r="P25" s="40">
        <f t="shared" si="0"/>
        <v>-12.617934873437449</v>
      </c>
    </row>
    <row r="26" spans="9:16" s="14" customFormat="1" ht="12" customHeight="1">
      <c r="I26" s="19">
        <v>15</v>
      </c>
      <c r="J26" s="66">
        <f t="shared" si="2"/>
        <v>-3.2985002191708905</v>
      </c>
      <c r="K26" s="66">
        <f t="shared" si="4"/>
        <v>-1.7763568394002505E-14</v>
      </c>
      <c r="L26" s="72">
        <f t="shared" si="3"/>
        <v>-61.218978143395205</v>
      </c>
      <c r="M26" s="71"/>
      <c r="O26" s="39">
        <f t="shared" si="1"/>
        <v>-2.922500000000003</v>
      </c>
      <c r="P26" s="40">
        <f t="shared" si="0"/>
        <v>-13.024136507477081</v>
      </c>
    </row>
    <row r="27" spans="9:16" s="14" customFormat="1" ht="12" customHeight="1">
      <c r="I27" s="19">
        <v>16</v>
      </c>
      <c r="J27" s="66">
        <f t="shared" si="2"/>
        <v>-3.298500219170891</v>
      </c>
      <c r="K27" s="66">
        <f t="shared" si="4"/>
        <v>4.440892098500626E-14</v>
      </c>
      <c r="L27" s="72">
        <f t="shared" si="3"/>
        <v>-61.21897814339529</v>
      </c>
      <c r="M27" s="71"/>
      <c r="O27" s="39">
        <f t="shared" si="1"/>
        <v>-2.895000000000003</v>
      </c>
      <c r="P27" s="40">
        <f t="shared" si="0"/>
        <v>-13.365340754932891</v>
      </c>
    </row>
    <row r="28" spans="9:16" s="14" customFormat="1" ht="12" customHeight="1">
      <c r="I28" s="19">
        <v>17</v>
      </c>
      <c r="J28" s="66">
        <f t="shared" si="2"/>
        <v>-3.29850021917089</v>
      </c>
      <c r="K28" s="66">
        <f t="shared" si="4"/>
        <v>-3.552713678800501E-14</v>
      </c>
      <c r="L28" s="72">
        <f t="shared" si="3"/>
        <v>-61.21897814339515</v>
      </c>
      <c r="M28" s="71"/>
      <c r="O28" s="39">
        <f t="shared" si="1"/>
        <v>-2.8675000000000033</v>
      </c>
      <c r="P28" s="40">
        <f t="shared" si="0"/>
        <v>-13.645328753076</v>
      </c>
    </row>
    <row r="29" spans="9:16" s="14" customFormat="1" ht="12" customHeight="1">
      <c r="I29" s="19">
        <v>18</v>
      </c>
      <c r="J29" s="66">
        <f t="shared" si="2"/>
        <v>-3.2985002191708905</v>
      </c>
      <c r="K29" s="66">
        <f t="shared" si="4"/>
        <v>-1.7763568394002505E-14</v>
      </c>
      <c r="L29" s="72">
        <f t="shared" si="3"/>
        <v>-61.218978143395205</v>
      </c>
      <c r="M29" s="71"/>
      <c r="O29" s="39">
        <f t="shared" si="1"/>
        <v>-2.8400000000000034</v>
      </c>
      <c r="P29" s="40">
        <f t="shared" si="0"/>
        <v>-13.867748814438379</v>
      </c>
    </row>
    <row r="30" spans="9:16" s="14" customFormat="1" ht="12" customHeight="1">
      <c r="I30" s="19">
        <v>19</v>
      </c>
      <c r="J30" s="66">
        <f t="shared" si="2"/>
        <v>-3.298500219170891</v>
      </c>
      <c r="K30" s="66">
        <f t="shared" si="4"/>
        <v>4.440892098500626E-14</v>
      </c>
      <c r="L30" s="72">
        <f t="shared" si="3"/>
        <v>-61.21897814339529</v>
      </c>
      <c r="M30" s="71"/>
      <c r="O30" s="39">
        <f t="shared" si="1"/>
        <v>-2.8125000000000036</v>
      </c>
      <c r="P30" s="40">
        <f t="shared" si="0"/>
        <v>-14.036119312047937</v>
      </c>
    </row>
    <row r="31" spans="2:16" s="14" customFormat="1" ht="12" customHeight="1">
      <c r="B31" s="54" t="s">
        <v>6</v>
      </c>
      <c r="C31" s="55"/>
      <c r="D31" s="55"/>
      <c r="E31" s="55"/>
      <c r="G31" s="26" t="s">
        <v>7</v>
      </c>
      <c r="I31" s="19">
        <v>20</v>
      </c>
      <c r="J31" s="66">
        <f t="shared" si="2"/>
        <v>-3.29850021917089</v>
      </c>
      <c r="K31" s="66">
        <f t="shared" si="4"/>
        <v>-3.552713678800501E-14</v>
      </c>
      <c r="L31" s="72">
        <f t="shared" si="3"/>
        <v>-61.21897814339515</v>
      </c>
      <c r="M31" s="71"/>
      <c r="O31" s="39">
        <f t="shared" si="1"/>
        <v>-2.7850000000000037</v>
      </c>
      <c r="P31" s="40">
        <f t="shared" si="0"/>
        <v>-14.15383153352272</v>
      </c>
    </row>
    <row r="32" spans="2:16" s="14" customFormat="1" ht="12.75" customHeight="1">
      <c r="B32" s="56" t="s">
        <v>1</v>
      </c>
      <c r="L32" s="68"/>
      <c r="M32" s="69"/>
      <c r="O32" s="39">
        <f t="shared" si="1"/>
        <v>-2.757500000000004</v>
      </c>
      <c r="P32" s="40">
        <f t="shared" si="0"/>
        <v>-14.224152504024403</v>
      </c>
    </row>
    <row r="33" spans="1:16" s="14" customFormat="1" ht="12.75">
      <c r="A33" s="57"/>
      <c r="B33" s="58" t="s">
        <v>2</v>
      </c>
      <c r="C33" s="24">
        <f>$L$5</f>
        <v>-3.5</v>
      </c>
      <c r="D33" s="24">
        <f aca="true" t="shared" si="5" ref="D33:M33">C33+$L$7</f>
        <v>-2.95</v>
      </c>
      <c r="E33" s="24">
        <f t="shared" si="5"/>
        <v>-2.4000000000000004</v>
      </c>
      <c r="F33" s="24">
        <f t="shared" si="5"/>
        <v>-1.8500000000000003</v>
      </c>
      <c r="G33" s="24">
        <f t="shared" si="5"/>
        <v>-1.3000000000000003</v>
      </c>
      <c r="H33" s="24">
        <f t="shared" si="5"/>
        <v>-0.7500000000000002</v>
      </c>
      <c r="I33" s="24">
        <f t="shared" si="5"/>
        <v>-0.20000000000000018</v>
      </c>
      <c r="J33" s="24">
        <f t="shared" si="5"/>
        <v>0.34999999999999987</v>
      </c>
      <c r="K33" s="24">
        <f t="shared" si="5"/>
        <v>0.8999999999999999</v>
      </c>
      <c r="L33" s="24">
        <f t="shared" si="5"/>
        <v>1.45</v>
      </c>
      <c r="M33" s="24">
        <f t="shared" si="5"/>
        <v>2</v>
      </c>
      <c r="O33" s="39">
        <f t="shared" si="1"/>
        <v>-2.730000000000004</v>
      </c>
      <c r="P33" s="40">
        <f t="shared" si="0"/>
        <v>-14.250227778071093</v>
      </c>
    </row>
    <row r="34" spans="1:16" s="14" customFormat="1" ht="12.75">
      <c r="A34" s="57"/>
      <c r="B34" s="58" t="s">
        <v>3</v>
      </c>
      <c r="C34" s="24">
        <f aca="true" t="shared" si="6" ref="C34:M34">$I$3*C33^6+$I$4*C33^5+$I$5*C33^4+$I$6*C33^3+$I$7*C33^2+$I$8*C33+$I$9</f>
        <v>16.28281250000002</v>
      </c>
      <c r="D34" s="24">
        <f t="shared" si="6"/>
        <v>-12.617934873437495</v>
      </c>
      <c r="E34" s="24">
        <f t="shared" si="6"/>
        <v>-12.102950400000001</v>
      </c>
      <c r="F34" s="24">
        <f t="shared" si="6"/>
        <v>-5.1657997984375035</v>
      </c>
      <c r="G34" s="24">
        <f t="shared" si="6"/>
        <v>-0.7639051000000014</v>
      </c>
      <c r="H34" s="24">
        <f t="shared" si="6"/>
        <v>-0.31091308593749956</v>
      </c>
      <c r="I34" s="24">
        <f t="shared" si="6"/>
        <v>-2.176057599999999</v>
      </c>
      <c r="J34" s="24">
        <f t="shared" si="6"/>
        <v>-4.1905157359375</v>
      </c>
      <c r="K34" s="24">
        <f t="shared" si="6"/>
        <v>-4.1607579</v>
      </c>
      <c r="L34" s="24">
        <f t="shared" si="6"/>
        <v>1.6111082515624995</v>
      </c>
      <c r="M34" s="24">
        <f t="shared" si="6"/>
        <v>21.799999999999997</v>
      </c>
      <c r="O34" s="39">
        <f t="shared" si="1"/>
        <v>-2.702500000000004</v>
      </c>
      <c r="P34" s="40">
        <f t="shared" si="0"/>
        <v>-14.235084200209432</v>
      </c>
    </row>
    <row r="35" spans="15:16" s="14" customFormat="1" ht="12.75">
      <c r="O35" s="39">
        <f t="shared" si="1"/>
        <v>-2.6750000000000043</v>
      </c>
      <c r="P35" s="40">
        <f t="shared" si="0"/>
        <v>-14.18163263454591</v>
      </c>
    </row>
    <row r="36" spans="15:16" ht="12.75">
      <c r="O36" s="7">
        <f t="shared" si="1"/>
        <v>-2.6475000000000044</v>
      </c>
      <c r="P36" s="8">
        <f t="shared" si="0"/>
        <v>-14.092670663137504</v>
      </c>
    </row>
    <row r="37" spans="15:16" ht="12.75">
      <c r="O37" s="7">
        <f t="shared" si="1"/>
        <v>-2.6200000000000045</v>
      </c>
      <c r="P37" s="8">
        <f t="shared" si="0"/>
        <v>-13.970885253241622</v>
      </c>
    </row>
    <row r="38" spans="15:16" ht="12.75">
      <c r="O38" s="7">
        <f t="shared" si="1"/>
        <v>-2.5925000000000047</v>
      </c>
      <c r="P38" s="8">
        <f t="shared" si="0"/>
        <v>-13.818855393425252</v>
      </c>
    </row>
    <row r="39" spans="15:16" ht="12.75">
      <c r="O39" s="7">
        <f t="shared" si="1"/>
        <v>-2.565000000000005</v>
      </c>
      <c r="P39" s="8">
        <f t="shared" si="0"/>
        <v>-13.639054698533453</v>
      </c>
    </row>
    <row r="40" spans="15:16" ht="12.75">
      <c r="O40" s="7">
        <f t="shared" si="1"/>
        <v>-2.537500000000005</v>
      </c>
      <c r="P40" s="8">
        <f t="shared" si="0"/>
        <v>-13.43385398351711</v>
      </c>
    </row>
    <row r="41" spans="15:16" ht="12.75">
      <c r="O41" s="7">
        <f t="shared" si="1"/>
        <v>-2.510000000000005</v>
      </c>
      <c r="P41" s="8">
        <f t="shared" si="0"/>
        <v>-13.205523806119945</v>
      </c>
    </row>
    <row r="42" spans="15:16" ht="12.75">
      <c r="O42" s="7">
        <f t="shared" si="1"/>
        <v>-2.4825000000000053</v>
      </c>
      <c r="P42" s="8">
        <f t="shared" si="0"/>
        <v>-12.956236978424826</v>
      </c>
    </row>
    <row r="43" spans="15:16" ht="12.75">
      <c r="O43" s="7">
        <f t="shared" si="1"/>
        <v>-2.4550000000000054</v>
      </c>
      <c r="P43" s="8">
        <f t="shared" si="0"/>
        <v>-12.688071047259367</v>
      </c>
    </row>
    <row r="44" spans="15:16" ht="12.75">
      <c r="O44" s="7">
        <f t="shared" si="1"/>
        <v>-2.4275000000000055</v>
      </c>
      <c r="P44" s="8">
        <f t="shared" si="0"/>
        <v>-12.40301074346079</v>
      </c>
    </row>
    <row r="45" spans="15:16" ht="12.75">
      <c r="O45" s="7">
        <f t="shared" si="1"/>
        <v>-2.4000000000000057</v>
      </c>
      <c r="P45" s="8">
        <f t="shared" si="0"/>
        <v>-12.102950400000061</v>
      </c>
    </row>
    <row r="46" spans="15:16" ht="12.75">
      <c r="O46" s="7">
        <f t="shared" si="1"/>
        <v>-2.372500000000006</v>
      </c>
      <c r="P46" s="8">
        <f t="shared" si="0"/>
        <v>-11.789696338965335</v>
      </c>
    </row>
    <row r="47" spans="15:16" ht="12.75">
      <c r="O47" s="7">
        <f t="shared" si="1"/>
        <v>-2.345000000000006</v>
      </c>
      <c r="P47" s="8">
        <f t="shared" si="0"/>
        <v>-11.464969227404634</v>
      </c>
    </row>
    <row r="48" spans="15:16" ht="12.75">
      <c r="O48" s="7">
        <f t="shared" si="1"/>
        <v>-2.317500000000006</v>
      </c>
      <c r="P48" s="8">
        <f t="shared" si="0"/>
        <v>-11.130406402027845</v>
      </c>
    </row>
    <row r="49" spans="15:16" ht="12.75">
      <c r="O49" s="7">
        <f t="shared" si="1"/>
        <v>-2.2900000000000063</v>
      </c>
      <c r="P49" s="8">
        <f t="shared" si="0"/>
        <v>-10.787564162767978</v>
      </c>
    </row>
    <row r="50" spans="15:16" ht="12.75">
      <c r="O50" s="7">
        <f t="shared" si="1"/>
        <v>-2.2625000000000064</v>
      </c>
      <c r="P50" s="8">
        <f t="shared" si="0"/>
        <v>-10.437920035201728</v>
      </c>
    </row>
    <row r="51" spans="15:16" ht="12.75">
      <c r="O51" s="7">
        <f t="shared" si="1"/>
        <v>-2.2350000000000065</v>
      </c>
      <c r="P51" s="8">
        <f t="shared" si="0"/>
        <v>-10.082875001829262</v>
      </c>
    </row>
    <row r="52" spans="15:16" ht="12.75">
      <c r="O52" s="7">
        <f t="shared" si="1"/>
        <v>-2.2075000000000067</v>
      </c>
      <c r="P52" s="8">
        <f t="shared" si="0"/>
        <v>-9.723755702213335</v>
      </c>
    </row>
    <row r="53" spans="15:16" ht="12.75">
      <c r="O53" s="7">
        <f t="shared" si="1"/>
        <v>-2.180000000000007</v>
      </c>
      <c r="P53" s="8">
        <f t="shared" si="0"/>
        <v>-9.36181660197769</v>
      </c>
    </row>
    <row r="54" spans="15:16" ht="12.75">
      <c r="O54" s="7">
        <f t="shared" si="1"/>
        <v>-2.152500000000007</v>
      </c>
      <c r="P54" s="8">
        <f t="shared" si="0"/>
        <v>-8.998242130664678</v>
      </c>
    </row>
    <row r="55" spans="15:16" ht="12.75">
      <c r="O55" s="7">
        <f t="shared" si="1"/>
        <v>-2.125000000000007</v>
      </c>
      <c r="P55" s="8">
        <f t="shared" si="0"/>
        <v>-8.634148788452242</v>
      </c>
    </row>
    <row r="56" spans="15:16" ht="12.75">
      <c r="O56" s="7">
        <f t="shared" si="1"/>
        <v>-2.0975000000000072</v>
      </c>
      <c r="P56" s="8">
        <f t="shared" si="0"/>
        <v>-8.270587221730082</v>
      </c>
    </row>
    <row r="57" spans="15:16" ht="12.75">
      <c r="O57" s="7">
        <f t="shared" si="1"/>
        <v>-2.0700000000000074</v>
      </c>
      <c r="P57" s="8">
        <f t="shared" si="0"/>
        <v>-7.908544267535197</v>
      </c>
    </row>
    <row r="58" spans="15:16" ht="12.75">
      <c r="O58" s="7">
        <f t="shared" si="1"/>
        <v>-2.0425000000000075</v>
      </c>
      <c r="P58" s="8">
        <f t="shared" si="0"/>
        <v>-7.548944966846641</v>
      </c>
    </row>
    <row r="59" spans="15:16" ht="12.75">
      <c r="O59" s="7">
        <f t="shared" si="1"/>
        <v>-2.0150000000000077</v>
      </c>
      <c r="P59" s="8">
        <f t="shared" si="0"/>
        <v>-7.192654546739583</v>
      </c>
    </row>
    <row r="60" spans="15:16" ht="12.75">
      <c r="O60" s="7">
        <f t="shared" si="1"/>
        <v>-1.9875000000000076</v>
      </c>
      <c r="P60" s="8">
        <f t="shared" si="0"/>
        <v>-6.840480371398638</v>
      </c>
    </row>
    <row r="61" spans="15:16" ht="12.75">
      <c r="O61" s="7">
        <f t="shared" si="1"/>
        <v>-1.9600000000000075</v>
      </c>
      <c r="P61" s="8">
        <f t="shared" si="0"/>
        <v>-6.493173861990494</v>
      </c>
    </row>
    <row r="62" spans="15:16" ht="12.75">
      <c r="O62" s="7">
        <f t="shared" si="1"/>
        <v>-1.9325000000000074</v>
      </c>
      <c r="P62" s="8">
        <f t="shared" si="0"/>
        <v>-6.151432385395782</v>
      </c>
    </row>
    <row r="63" spans="15:16" ht="12.75">
      <c r="O63" s="7">
        <f t="shared" si="1"/>
        <v>-1.9050000000000074</v>
      </c>
      <c r="P63" s="8">
        <f t="shared" si="0"/>
        <v>-5.815901111800276</v>
      </c>
    </row>
    <row r="64" spans="15:16" ht="12.75">
      <c r="O64" s="7">
        <f t="shared" si="1"/>
        <v>-1.8775000000000073</v>
      </c>
      <c r="P64" s="8">
        <f t="shared" si="0"/>
        <v>-5.487174841145321</v>
      </c>
    </row>
    <row r="65" spans="15:16" ht="12.75">
      <c r="O65" s="7">
        <f t="shared" si="1"/>
        <v>-1.8500000000000072</v>
      </c>
      <c r="P65" s="8">
        <f t="shared" si="0"/>
        <v>-5.1657997984375825</v>
      </c>
    </row>
    <row r="66" spans="15:16" ht="12.75">
      <c r="O66" s="7">
        <f t="shared" si="1"/>
        <v>-1.8225000000000071</v>
      </c>
      <c r="P66" s="8">
        <f t="shared" si="0"/>
        <v>-4.85227539791805</v>
      </c>
    </row>
    <row r="67" spans="15:16" ht="12.75">
      <c r="O67" s="7">
        <f t="shared" si="1"/>
        <v>-1.795000000000007</v>
      </c>
      <c r="P67" s="8">
        <f t="shared" si="0"/>
        <v>-4.547055976090325</v>
      </c>
    </row>
    <row r="68" spans="15:16" ht="12.75">
      <c r="O68" s="7">
        <f t="shared" si="1"/>
        <v>-1.767500000000007</v>
      </c>
      <c r="P68" s="8">
        <f t="shared" si="0"/>
        <v>-4.250552493608194</v>
      </c>
    </row>
    <row r="69" spans="15:16" ht="12.75">
      <c r="O69" s="7">
        <f t="shared" si="1"/>
        <v>-1.7400000000000069</v>
      </c>
      <c r="P69" s="8">
        <f aca="true" t="shared" si="7" ref="P69:P132">$I$3*O69^6+$I$4*O69^5+$I$5*O69^4+$I$6*O69^3+$I$7*O69^2+$I$8*O69+$I$9</f>
        <v>-3.9631342060224704</v>
      </c>
    </row>
    <row r="70" spans="15:16" ht="12.75">
      <c r="O70" s="7">
        <f t="shared" si="1"/>
        <v>-1.7125000000000068</v>
      </c>
      <c r="P70" s="8">
        <f t="shared" si="7"/>
        <v>-3.6851303033871368</v>
      </c>
    </row>
    <row r="71" spans="15:16" ht="12.75">
      <c r="O71" s="7">
        <f aca="true" t="shared" si="8" ref="O71:O134">O70+$P$1</f>
        <v>-1.6850000000000067</v>
      </c>
      <c r="P71" s="8">
        <f t="shared" si="7"/>
        <v>-3.416831518724738</v>
      </c>
    </row>
    <row r="72" spans="15:16" ht="12.75">
      <c r="O72" s="7">
        <f t="shared" si="8"/>
        <v>-1.6575000000000066</v>
      </c>
      <c r="P72" s="8">
        <f t="shared" si="7"/>
        <v>-3.1584917053510706</v>
      </c>
    </row>
    <row r="73" spans="15:16" ht="12.75">
      <c r="O73" s="7">
        <f t="shared" si="8"/>
        <v>-1.6300000000000066</v>
      </c>
      <c r="P73" s="8">
        <f t="shared" si="7"/>
        <v>-2.9103293830591586</v>
      </c>
    </row>
    <row r="74" spans="15:16" ht="12.75">
      <c r="O74" s="7">
        <f t="shared" si="8"/>
        <v>-1.6025000000000065</v>
      </c>
      <c r="P74" s="8">
        <f t="shared" si="7"/>
        <v>-2.6725292531624794</v>
      </c>
    </row>
    <row r="75" spans="15:16" ht="12.75">
      <c r="O75" s="7">
        <f t="shared" si="8"/>
        <v>-1.5750000000000064</v>
      </c>
      <c r="P75" s="8">
        <f t="shared" si="7"/>
        <v>-2.445243682397513</v>
      </c>
    </row>
    <row r="76" spans="15:16" ht="12.75">
      <c r="O76" s="7">
        <f t="shared" si="8"/>
        <v>-1.5475000000000063</v>
      </c>
      <c r="P76" s="8">
        <f t="shared" si="7"/>
        <v>-2.2285941556855198</v>
      </c>
    </row>
    <row r="77" spans="15:16" ht="12.75">
      <c r="O77" s="7">
        <f t="shared" si="8"/>
        <v>-1.5200000000000062</v>
      </c>
      <c r="P77" s="8">
        <f t="shared" si="7"/>
        <v>-2.022672697753645</v>
      </c>
    </row>
    <row r="78" spans="15:16" ht="12.75">
      <c r="O78" s="7">
        <f t="shared" si="8"/>
        <v>-1.4925000000000062</v>
      </c>
      <c r="P78" s="8">
        <f t="shared" si="7"/>
        <v>-1.8275432636152678</v>
      </c>
    </row>
    <row r="79" spans="15:16" ht="12.75">
      <c r="O79" s="7">
        <f t="shared" si="8"/>
        <v>-1.465000000000006</v>
      </c>
      <c r="P79" s="8">
        <f t="shared" si="7"/>
        <v>-1.6432430979096502</v>
      </c>
    </row>
    <row r="80" spans="15:16" ht="12.75">
      <c r="O80" s="7">
        <f t="shared" si="8"/>
        <v>-1.437500000000006</v>
      </c>
      <c r="P80" s="8">
        <f t="shared" si="7"/>
        <v>-1.4697840631008523</v>
      </c>
    </row>
    <row r="81" spans="15:16" ht="12.75">
      <c r="O81" s="7">
        <f t="shared" si="8"/>
        <v>-1.410000000000006</v>
      </c>
      <c r="P81" s="8">
        <f t="shared" si="7"/>
        <v>-1.3071539365359333</v>
      </c>
    </row>
    <row r="82" spans="15:16" ht="12.75">
      <c r="O82" s="7">
        <f t="shared" si="8"/>
        <v>-1.3825000000000058</v>
      </c>
      <c r="P82" s="8">
        <f t="shared" si="7"/>
        <v>-1.15531767636244</v>
      </c>
    </row>
    <row r="83" spans="15:16" ht="12.75">
      <c r="O83" s="7">
        <f t="shared" si="8"/>
        <v>-1.3550000000000058</v>
      </c>
      <c r="P83" s="8">
        <f t="shared" si="7"/>
        <v>-1.014218656305152</v>
      </c>
    </row>
    <row r="84" spans="15:16" ht="12.75">
      <c r="O84" s="7">
        <f t="shared" si="8"/>
        <v>-1.3275000000000057</v>
      </c>
      <c r="P84" s="8">
        <f t="shared" si="7"/>
        <v>-0.8837798693021286</v>
      </c>
    </row>
    <row r="85" spans="15:16" ht="12.75">
      <c r="O85" s="7">
        <f t="shared" si="8"/>
        <v>-1.3000000000000056</v>
      </c>
      <c r="P85" s="8">
        <f t="shared" si="7"/>
        <v>-0.7639051000000237</v>
      </c>
    </row>
    <row r="86" spans="15:16" ht="12.75">
      <c r="O86" s="7">
        <f t="shared" si="8"/>
        <v>-1.2725000000000055</v>
      </c>
      <c r="P86" s="8">
        <f t="shared" si="7"/>
        <v>-0.654480066108682</v>
      </c>
    </row>
    <row r="87" spans="15:16" ht="12.75">
      <c r="O87" s="7">
        <f t="shared" si="8"/>
        <v>-1.2450000000000054</v>
      </c>
      <c r="P87" s="8">
        <f t="shared" si="7"/>
        <v>-0.5553735286150165</v>
      </c>
    </row>
    <row r="88" spans="15:16" ht="12.75">
      <c r="O88" s="7">
        <f t="shared" si="8"/>
        <v>-1.2175000000000054</v>
      </c>
      <c r="P88" s="8">
        <f t="shared" si="7"/>
        <v>-0.4664383708561637</v>
      </c>
    </row>
    <row r="89" spans="15:16" ht="12.75">
      <c r="O89" s="7">
        <f t="shared" si="8"/>
        <v>-1.1900000000000053</v>
      </c>
      <c r="P89" s="8">
        <f t="shared" si="7"/>
        <v>-0.3875126464519143</v>
      </c>
    </row>
    <row r="90" spans="15:16" ht="12.75">
      <c r="O90" s="7">
        <f t="shared" si="8"/>
        <v>-1.1625000000000052</v>
      </c>
      <c r="P90" s="8">
        <f t="shared" si="7"/>
        <v>-0.31842059609643236</v>
      </c>
    </row>
    <row r="91" spans="15:16" ht="12.75">
      <c r="O91" s="7">
        <f t="shared" si="8"/>
        <v>-1.1350000000000051</v>
      </c>
      <c r="P91" s="8">
        <f t="shared" si="7"/>
        <v>-0.2589736332092465</v>
      </c>
    </row>
    <row r="92" spans="15:16" ht="12.75">
      <c r="O92" s="7">
        <f t="shared" si="8"/>
        <v>-1.107500000000005</v>
      </c>
      <c r="P92" s="8">
        <f t="shared" si="7"/>
        <v>-0.20897129844551987</v>
      </c>
    </row>
    <row r="93" spans="15:16" ht="12.75">
      <c r="O93" s="7">
        <f t="shared" si="8"/>
        <v>-1.080000000000005</v>
      </c>
      <c r="P93" s="8">
        <f t="shared" si="7"/>
        <v>-0.16820218306560708</v>
      </c>
    </row>
    <row r="94" spans="15:16" ht="12.75">
      <c r="O94" s="7">
        <f t="shared" si="8"/>
        <v>-1.0525000000000049</v>
      </c>
      <c r="P94" s="8">
        <f t="shared" si="7"/>
        <v>-0.13644482116387868</v>
      </c>
    </row>
    <row r="95" spans="15:16" ht="12.75">
      <c r="O95" s="7">
        <f t="shared" si="8"/>
        <v>-1.0250000000000048</v>
      </c>
      <c r="P95" s="8">
        <f t="shared" si="7"/>
        <v>-0.11346855075683937</v>
      </c>
    </row>
    <row r="96" spans="15:16" ht="12.75">
      <c r="O96" s="7">
        <f t="shared" si="8"/>
        <v>-0.9975000000000048</v>
      </c>
      <c r="P96" s="8">
        <f t="shared" si="7"/>
        <v>-0.09903434373050946</v>
      </c>
    </row>
    <row r="97" spans="15:16" ht="12.75">
      <c r="O97" s="7">
        <f t="shared" si="8"/>
        <v>-0.9700000000000049</v>
      </c>
      <c r="P97" s="8">
        <f t="shared" si="7"/>
        <v>-0.09289560464710034</v>
      </c>
    </row>
    <row r="98" spans="15:16" ht="12.75">
      <c r="O98" s="7">
        <f t="shared" si="8"/>
        <v>-0.9425000000000049</v>
      </c>
      <c r="P98" s="8">
        <f t="shared" si="7"/>
        <v>-0.09479893841095866</v>
      </c>
    </row>
    <row r="99" spans="15:16" ht="12.75">
      <c r="O99" s="7">
        <f t="shared" si="8"/>
        <v>-0.9150000000000049</v>
      </c>
      <c r="P99" s="8">
        <f t="shared" si="7"/>
        <v>-0.10448488679379597</v>
      </c>
    </row>
    <row r="100" spans="15:16" ht="12.75">
      <c r="O100" s="7">
        <f t="shared" si="8"/>
        <v>-0.887500000000005</v>
      </c>
      <c r="P100" s="8">
        <f t="shared" si="7"/>
        <v>-0.12168863381919515</v>
      </c>
    </row>
    <row r="101" spans="15:16" ht="12.75">
      <c r="O101" s="7">
        <f t="shared" si="8"/>
        <v>-0.860000000000005</v>
      </c>
      <c r="P101" s="8">
        <f t="shared" si="7"/>
        <v>-0.14614068000639513</v>
      </c>
    </row>
    <row r="102" spans="15:16" ht="12.75">
      <c r="O102" s="7">
        <f t="shared" si="8"/>
        <v>-0.832500000000005</v>
      </c>
      <c r="P102" s="8">
        <f t="shared" si="7"/>
        <v>-0.17756748547335865</v>
      </c>
    </row>
    <row r="103" spans="15:16" ht="12.75">
      <c r="O103" s="7">
        <f t="shared" si="8"/>
        <v>-0.805000000000005</v>
      </c>
      <c r="P103" s="8">
        <f t="shared" si="7"/>
        <v>-0.2156920818991157</v>
      </c>
    </row>
    <row r="104" spans="15:16" ht="12.75">
      <c r="O104" s="7">
        <f t="shared" si="8"/>
        <v>-0.7775000000000051</v>
      </c>
      <c r="P104" s="8">
        <f t="shared" si="7"/>
        <v>-0.26023465334538765</v>
      </c>
    </row>
    <row r="105" spans="15:16" ht="12.75">
      <c r="O105" s="7">
        <f t="shared" si="8"/>
        <v>-0.7500000000000051</v>
      </c>
      <c r="P105" s="8">
        <f t="shared" si="7"/>
        <v>-0.31091308593749023</v>
      </c>
    </row>
    <row r="106" spans="15:16" ht="12.75">
      <c r="O106" s="7">
        <f t="shared" si="8"/>
        <v>-0.7225000000000051</v>
      </c>
      <c r="P106" s="8">
        <f t="shared" si="7"/>
        <v>-0.3674434864045164</v>
      </c>
    </row>
    <row r="107" spans="15:16" ht="12.75">
      <c r="O107" s="7">
        <f t="shared" si="8"/>
        <v>-0.6950000000000052</v>
      </c>
      <c r="P107" s="8">
        <f t="shared" si="7"/>
        <v>-0.4295406694787989</v>
      </c>
    </row>
    <row r="108" spans="15:16" ht="12.75">
      <c r="O108" s="7">
        <f t="shared" si="8"/>
        <v>-0.6675000000000052</v>
      </c>
      <c r="P108" s="8">
        <f t="shared" si="7"/>
        <v>-0.49691861415465066</v>
      </c>
    </row>
    <row r="109" spans="15:16" ht="12.75">
      <c r="O109" s="7">
        <f t="shared" si="8"/>
        <v>-0.6400000000000052</v>
      </c>
      <c r="P109" s="8">
        <f t="shared" si="7"/>
        <v>-0.5692908888063859</v>
      </c>
    </row>
    <row r="110" spans="15:16" ht="12.75">
      <c r="O110" s="7">
        <f t="shared" si="8"/>
        <v>-0.6125000000000053</v>
      </c>
      <c r="P110" s="8">
        <f t="shared" si="7"/>
        <v>-0.646371045165619</v>
      </c>
    </row>
    <row r="111" spans="15:16" ht="12.75">
      <c r="O111" s="7">
        <f t="shared" si="8"/>
        <v>-0.5850000000000053</v>
      </c>
      <c r="P111" s="8">
        <f t="shared" si="7"/>
        <v>-0.7278729811578448</v>
      </c>
    </row>
    <row r="112" spans="15:16" ht="12.75">
      <c r="O112" s="7">
        <f t="shared" si="8"/>
        <v>-0.5575000000000053</v>
      </c>
      <c r="P112" s="8">
        <f t="shared" si="7"/>
        <v>-0.8135112725982965</v>
      </c>
    </row>
    <row r="113" spans="15:16" ht="12.75">
      <c r="O113" s="7">
        <f t="shared" si="8"/>
        <v>-0.5300000000000054</v>
      </c>
      <c r="P113" s="8">
        <f t="shared" si="7"/>
        <v>-0.9030014737470822</v>
      </c>
    </row>
    <row r="114" spans="15:16" ht="12.75">
      <c r="O114" s="7">
        <f t="shared" si="8"/>
        <v>-0.5025000000000054</v>
      </c>
      <c r="P114" s="8">
        <f t="shared" si="7"/>
        <v>-0.9960603867236046</v>
      </c>
    </row>
    <row r="115" spans="15:16" ht="12.75">
      <c r="O115" s="7">
        <f t="shared" si="8"/>
        <v>-0.47500000000000536</v>
      </c>
      <c r="P115" s="8">
        <f t="shared" si="7"/>
        <v>-1.0924062997802544</v>
      </c>
    </row>
    <row r="116" spans="15:16" ht="12.75">
      <c r="O116" s="7">
        <f t="shared" si="8"/>
        <v>-0.44750000000000534</v>
      </c>
      <c r="P116" s="8">
        <f t="shared" si="7"/>
        <v>-1.1917591944353876</v>
      </c>
    </row>
    <row r="117" spans="15:16" ht="12.75">
      <c r="O117" s="7">
        <f t="shared" si="8"/>
        <v>-0.4200000000000053</v>
      </c>
      <c r="P117" s="8">
        <f t="shared" si="7"/>
        <v>-1.29384092146558</v>
      </c>
    </row>
    <row r="118" spans="15:16" ht="12.75">
      <c r="O118" s="7">
        <f t="shared" si="8"/>
        <v>-0.3925000000000053</v>
      </c>
      <c r="P118" s="8">
        <f t="shared" si="7"/>
        <v>-1.398375345757161</v>
      </c>
    </row>
    <row r="119" spans="15:16" ht="12.75">
      <c r="O119" s="7">
        <f t="shared" si="8"/>
        <v>-0.36500000000000526</v>
      </c>
      <c r="P119" s="8">
        <f t="shared" si="7"/>
        <v>-1.5050884600170278</v>
      </c>
    </row>
    <row r="120" spans="15:16" ht="12.75">
      <c r="O120" s="7">
        <f t="shared" si="8"/>
        <v>-0.33750000000000524</v>
      </c>
      <c r="P120" s="8">
        <f t="shared" si="7"/>
        <v>-1.6137084673427373</v>
      </c>
    </row>
    <row r="121" spans="15:16" ht="12.75">
      <c r="O121" s="7">
        <f t="shared" si="8"/>
        <v>-0.3100000000000052</v>
      </c>
      <c r="P121" s="8">
        <f t="shared" si="7"/>
        <v>-1.723965832651879</v>
      </c>
    </row>
    <row r="122" spans="15:16" ht="12.75">
      <c r="O122" s="7">
        <f t="shared" si="8"/>
        <v>-0.2825000000000052</v>
      </c>
      <c r="P122" s="8">
        <f t="shared" si="7"/>
        <v>-1.8355933029707256</v>
      </c>
    </row>
    <row r="123" spans="15:16" ht="12.75">
      <c r="O123" s="7">
        <f t="shared" si="8"/>
        <v>-0.25500000000000517</v>
      </c>
      <c r="P123" s="8">
        <f t="shared" si="7"/>
        <v>-1.9483258965821646</v>
      </c>
    </row>
    <row r="124" spans="15:16" ht="12.75">
      <c r="O124" s="7">
        <f t="shared" si="8"/>
        <v>-0.22750000000000517</v>
      </c>
      <c r="P124" s="8">
        <f t="shared" si="7"/>
        <v>-2.0619008610329073</v>
      </c>
    </row>
    <row r="125" spans="15:16" ht="12.75">
      <c r="O125" s="7">
        <f t="shared" si="8"/>
        <v>-0.20000000000000517</v>
      </c>
      <c r="P125" s="8">
        <f t="shared" si="7"/>
        <v>-2.1760575999999787</v>
      </c>
    </row>
    <row r="126" spans="15:16" ht="12.75">
      <c r="O126" s="7">
        <f t="shared" si="8"/>
        <v>-0.17250000000000518</v>
      </c>
      <c r="P126" s="8">
        <f t="shared" si="7"/>
        <v>-2.290537569016485</v>
      </c>
    </row>
    <row r="127" spans="15:16" ht="12.75">
      <c r="O127" s="7">
        <f t="shared" si="8"/>
        <v>-0.14500000000000518</v>
      </c>
      <c r="P127" s="8">
        <f t="shared" si="7"/>
        <v>-2.4050841400566645</v>
      </c>
    </row>
    <row r="128" spans="15:16" ht="12.75">
      <c r="O128" s="7">
        <f t="shared" si="8"/>
        <v>-0.11750000000000518</v>
      </c>
      <c r="P128" s="8">
        <f t="shared" si="7"/>
        <v>-2.51944243498021</v>
      </c>
    </row>
    <row r="129" spans="15:16" ht="12.75">
      <c r="O129" s="7">
        <f t="shared" si="8"/>
        <v>-0.09000000000000519</v>
      </c>
      <c r="P129" s="8">
        <f t="shared" si="7"/>
        <v>-2.6333591278358783</v>
      </c>
    </row>
    <row r="130" spans="15:16" ht="12.75">
      <c r="O130" s="7">
        <f t="shared" si="8"/>
        <v>-0.06250000000000519</v>
      </c>
      <c r="P130" s="8">
        <f t="shared" si="7"/>
        <v>-2.7465822160243776</v>
      </c>
    </row>
    <row r="131" spans="15:16" ht="12.75">
      <c r="O131" s="7">
        <f t="shared" si="8"/>
        <v>-0.03500000000000519</v>
      </c>
      <c r="P131" s="8">
        <f t="shared" si="7"/>
        <v>-2.8588607603205274</v>
      </c>
    </row>
    <row r="132" spans="15:16" ht="12.75">
      <c r="O132" s="7">
        <f t="shared" si="8"/>
        <v>-0.007500000000005183</v>
      </c>
      <c r="P132" s="8">
        <f t="shared" si="7"/>
        <v>-2.9699445937547075</v>
      </c>
    </row>
    <row r="133" spans="15:16" ht="12.75">
      <c r="O133" s="7">
        <f t="shared" si="8"/>
        <v>0.01999999999999482</v>
      </c>
      <c r="P133" s="8">
        <f aca="true" t="shared" si="9" ref="P133:P196">$I$3*O133^6+$I$4*O133^5+$I$5*O133^4+$I$6*O133^3+$I$7*O133^2+$I$8*O133+$I$9</f>
        <v>-3.0795839993535794</v>
      </c>
    </row>
    <row r="134" spans="15:16" ht="12.75">
      <c r="O134" s="7">
        <f t="shared" si="8"/>
        <v>0.047499999999994824</v>
      </c>
      <c r="P134" s="8">
        <f t="shared" si="9"/>
        <v>-3.1875293567400904</v>
      </c>
    </row>
    <row r="135" spans="15:16" ht="12.75">
      <c r="O135" s="7">
        <f aca="true" t="shared" si="10" ref="O135:O198">O134+$P$1</f>
        <v>0.07499999999999482</v>
      </c>
      <c r="P135" s="8">
        <f t="shared" si="9"/>
        <v>-3.2935307575927535</v>
      </c>
    </row>
    <row r="136" spans="15:16" ht="12.75">
      <c r="O136" s="7">
        <f t="shared" si="10"/>
        <v>0.10249999999999482</v>
      </c>
      <c r="P136" s="8">
        <f t="shared" si="9"/>
        <v>-3.397337589964213</v>
      </c>
    </row>
    <row r="137" spans="15:16" ht="12.75">
      <c r="O137" s="7">
        <f t="shared" si="10"/>
        <v>0.12999999999999481</v>
      </c>
      <c r="P137" s="8">
        <f t="shared" si="9"/>
        <v>-3.4986980914590813</v>
      </c>
    </row>
    <row r="138" spans="15:16" ht="12.75">
      <c r="O138" s="7">
        <f t="shared" si="10"/>
        <v>0.1574999999999948</v>
      </c>
      <c r="P138" s="8">
        <f t="shared" si="9"/>
        <v>-3.5973588712710605</v>
      </c>
    </row>
    <row r="139" spans="15:16" ht="12.75">
      <c r="O139" s="7">
        <f t="shared" si="10"/>
        <v>0.1849999999999948</v>
      </c>
      <c r="P139" s="8">
        <f t="shared" si="9"/>
        <v>-3.693064401079343</v>
      </c>
    </row>
    <row r="140" spans="15:16" ht="12.75">
      <c r="O140" s="7">
        <f t="shared" si="10"/>
        <v>0.2124999999999948</v>
      </c>
      <c r="P140" s="8">
        <f t="shared" si="9"/>
        <v>-3.785556474804289</v>
      </c>
    </row>
    <row r="141" spans="15:16" ht="12.75">
      <c r="O141" s="7">
        <f t="shared" si="10"/>
        <v>0.2399999999999948</v>
      </c>
      <c r="P141" s="8">
        <f t="shared" si="9"/>
        <v>-3.8745736372223836</v>
      </c>
    </row>
    <row r="142" spans="15:16" ht="12.75">
      <c r="O142" s="7">
        <f t="shared" si="10"/>
        <v>0.2674999999999948</v>
      </c>
      <c r="P142" s="8">
        <f t="shared" si="9"/>
        <v>-3.959850581440476</v>
      </c>
    </row>
    <row r="143" spans="15:16" ht="12.75">
      <c r="O143" s="7">
        <f t="shared" si="10"/>
        <v>0.2949999999999948</v>
      </c>
      <c r="P143" s="8">
        <f t="shared" si="9"/>
        <v>-4.0411175152292955</v>
      </c>
    </row>
    <row r="144" spans="15:16" ht="12.75">
      <c r="O144" s="7">
        <f t="shared" si="10"/>
        <v>0.32249999999999485</v>
      </c>
      <c r="P144" s="8">
        <f t="shared" si="9"/>
        <v>-4.118099496216248</v>
      </c>
    </row>
    <row r="145" spans="15:16" ht="12.75">
      <c r="O145" s="7">
        <f t="shared" si="10"/>
        <v>0.34999999999999487</v>
      </c>
      <c r="P145" s="8">
        <f t="shared" si="9"/>
        <v>-4.1905157359374865</v>
      </c>
    </row>
    <row r="146" spans="15:16" ht="12.75">
      <c r="O146" s="7">
        <f t="shared" si="10"/>
        <v>0.3774999999999949</v>
      </c>
      <c r="P146" s="8">
        <f t="shared" si="9"/>
        <v>-4.258078872749275</v>
      </c>
    </row>
    <row r="147" spans="15:16" ht="12.75">
      <c r="O147" s="7">
        <f t="shared" si="10"/>
        <v>0.4049999999999949</v>
      </c>
      <c r="P147" s="8">
        <f t="shared" si="9"/>
        <v>-4.320494213598613</v>
      </c>
    </row>
    <row r="148" spans="15:16" ht="12.75">
      <c r="O148" s="7">
        <f t="shared" si="10"/>
        <v>0.43249999999999494</v>
      </c>
      <c r="P148" s="8">
        <f t="shared" si="9"/>
        <v>-4.377458944653152</v>
      </c>
    </row>
    <row r="149" spans="15:16" ht="12.75">
      <c r="O149" s="7">
        <f t="shared" si="10"/>
        <v>0.45999999999999497</v>
      </c>
      <c r="P149" s="8">
        <f t="shared" si="9"/>
        <v>-4.428661310790391</v>
      </c>
    </row>
    <row r="150" spans="15:16" ht="12.75">
      <c r="O150" s="7">
        <f t="shared" si="10"/>
        <v>0.487499999999995</v>
      </c>
      <c r="P150" s="8">
        <f t="shared" si="9"/>
        <v>-4.473779763946144</v>
      </c>
    </row>
    <row r="151" spans="15:16" ht="12.75">
      <c r="O151" s="7">
        <f t="shared" si="10"/>
        <v>0.514999999999995</v>
      </c>
      <c r="P151" s="8">
        <f t="shared" si="9"/>
        <v>-4.512482080322292</v>
      </c>
    </row>
    <row r="152" spans="15:16" ht="12.75">
      <c r="O152" s="7">
        <f t="shared" si="10"/>
        <v>0.542499999999995</v>
      </c>
      <c r="P152" s="8">
        <f t="shared" si="9"/>
        <v>-4.544424446453814</v>
      </c>
    </row>
    <row r="153" spans="15:16" ht="12.75">
      <c r="O153" s="7">
        <f t="shared" si="10"/>
        <v>0.569999999999995</v>
      </c>
      <c r="P153" s="8">
        <f t="shared" si="9"/>
        <v>-4.569250514135096</v>
      </c>
    </row>
    <row r="154" spans="15:16" ht="12.75">
      <c r="O154" s="7">
        <f t="shared" si="10"/>
        <v>0.5974999999999949</v>
      </c>
      <c r="P154" s="8">
        <f t="shared" si="9"/>
        <v>-4.5865904242055215</v>
      </c>
    </row>
    <row r="155" spans="15:16" ht="12.75">
      <c r="O155" s="7">
        <f t="shared" si="10"/>
        <v>0.6249999999999949</v>
      </c>
      <c r="P155" s="8">
        <f t="shared" si="9"/>
        <v>-4.596059799194335</v>
      </c>
    </row>
    <row r="156" spans="15:16" ht="12.75">
      <c r="O156" s="7">
        <f t="shared" si="10"/>
        <v>0.6524999999999949</v>
      </c>
      <c r="P156" s="8">
        <f t="shared" si="9"/>
        <v>-4.597258704824796</v>
      </c>
    </row>
    <row r="157" spans="15:16" ht="12.75">
      <c r="O157" s="7">
        <f t="shared" si="10"/>
        <v>0.6799999999999948</v>
      </c>
      <c r="P157" s="8">
        <f t="shared" si="9"/>
        <v>-4.5897705803776025</v>
      </c>
    </row>
    <row r="158" spans="15:16" ht="12.75">
      <c r="O158" s="7">
        <f t="shared" si="10"/>
        <v>0.7074999999999948</v>
      </c>
      <c r="P158" s="8">
        <f t="shared" si="9"/>
        <v>-4.573161137913594</v>
      </c>
    </row>
    <row r="159" spans="15:16" ht="12.75">
      <c r="O159" s="7">
        <f t="shared" si="10"/>
        <v>0.7349999999999948</v>
      </c>
      <c r="P159" s="8">
        <f t="shared" si="9"/>
        <v>-4.546977230355742</v>
      </c>
    </row>
    <row r="160" spans="15:16" ht="12.75">
      <c r="O160" s="7">
        <f t="shared" si="10"/>
        <v>0.7624999999999947</v>
      </c>
      <c r="P160" s="8">
        <f t="shared" si="9"/>
        <v>-4.510745688430413</v>
      </c>
    </row>
    <row r="161" spans="15:16" ht="12.75">
      <c r="O161" s="7">
        <f t="shared" si="10"/>
        <v>0.7899999999999947</v>
      </c>
      <c r="P161" s="8">
        <f t="shared" si="9"/>
        <v>-4.46397212646791</v>
      </c>
    </row>
    <row r="162" spans="15:16" ht="12.75">
      <c r="O162" s="7">
        <f t="shared" si="10"/>
        <v>0.8174999999999947</v>
      </c>
      <c r="P162" s="8">
        <f t="shared" si="9"/>
        <v>-4.406139717062301</v>
      </c>
    </row>
    <row r="163" spans="15:16" ht="12.75">
      <c r="O163" s="7">
        <f t="shared" si="10"/>
        <v>0.8449999999999946</v>
      </c>
      <c r="P163" s="8">
        <f t="shared" si="9"/>
        <v>-4.336707934590513</v>
      </c>
    </row>
    <row r="164" spans="15:16" ht="12.75">
      <c r="O164" s="7">
        <f t="shared" si="10"/>
        <v>0.8724999999999946</v>
      </c>
      <c r="P164" s="8">
        <f t="shared" si="9"/>
        <v>-4.255111267590726</v>
      </c>
    </row>
    <row r="165" spans="15:16" ht="12.75">
      <c r="O165" s="7">
        <f t="shared" si="10"/>
        <v>0.8999999999999946</v>
      </c>
      <c r="P165" s="8">
        <f t="shared" si="9"/>
        <v>-4.16075790000002</v>
      </c>
    </row>
    <row r="166" spans="15:16" ht="12.75">
      <c r="O166" s="7">
        <f t="shared" si="10"/>
        <v>0.9274999999999946</v>
      </c>
      <c r="P166" s="8">
        <f t="shared" si="9"/>
        <v>-4.053028361251329</v>
      </c>
    </row>
    <row r="167" spans="15:16" ht="12.75">
      <c r="O167" s="7">
        <f t="shared" si="10"/>
        <v>0.9549999999999945</v>
      </c>
      <c r="P167" s="8">
        <f t="shared" si="9"/>
        <v>-3.9312741452296494</v>
      </c>
    </row>
    <row r="168" spans="15:16" ht="12.75">
      <c r="O168" s="7">
        <f t="shared" si="10"/>
        <v>0.9824999999999945</v>
      </c>
      <c r="P168" s="8">
        <f t="shared" si="9"/>
        <v>-3.7948162980875475</v>
      </c>
    </row>
    <row r="169" spans="15:16" ht="12.75">
      <c r="O169" s="7">
        <f t="shared" si="10"/>
        <v>1.0099999999999945</v>
      </c>
      <c r="P169" s="8">
        <f t="shared" si="9"/>
        <v>-3.642943974919932</v>
      </c>
    </row>
    <row r="170" spans="15:16" ht="12.75">
      <c r="O170" s="7">
        <f t="shared" si="10"/>
        <v>1.0374999999999945</v>
      </c>
      <c r="P170" s="8">
        <f t="shared" si="9"/>
        <v>-3.4749129652981154</v>
      </c>
    </row>
    <row r="171" spans="15:16" ht="12.75">
      <c r="O171" s="7">
        <f t="shared" si="10"/>
        <v>1.0649999999999946</v>
      </c>
      <c r="P171" s="8">
        <f t="shared" si="9"/>
        <v>-3.2899441876631492</v>
      </c>
    </row>
    <row r="172" spans="15:16" ht="12.75">
      <c r="O172" s="7">
        <f t="shared" si="10"/>
        <v>1.0924999999999947</v>
      </c>
      <c r="P172" s="8">
        <f t="shared" si="9"/>
        <v>-3.0872221525784393</v>
      </c>
    </row>
    <row r="173" spans="15:16" ht="12.75">
      <c r="O173" s="7">
        <f t="shared" si="10"/>
        <v>1.1199999999999948</v>
      </c>
      <c r="P173" s="8">
        <f t="shared" si="9"/>
        <v>-2.8658933948416445</v>
      </c>
    </row>
    <row r="174" spans="15:16" ht="12.75">
      <c r="O174" s="7">
        <f t="shared" si="10"/>
        <v>1.1474999999999949</v>
      </c>
      <c r="P174" s="8">
        <f t="shared" si="9"/>
        <v>-2.6250648744558465</v>
      </c>
    </row>
    <row r="175" spans="15:16" ht="12.75">
      <c r="O175" s="7">
        <f t="shared" si="10"/>
        <v>1.174999999999995</v>
      </c>
      <c r="P175" s="8">
        <f t="shared" si="9"/>
        <v>-2.3638023464600115</v>
      </c>
    </row>
    <row r="176" spans="15:16" ht="12.75">
      <c r="O176" s="7">
        <f t="shared" si="10"/>
        <v>1.202499999999995</v>
      </c>
      <c r="P176" s="8">
        <f t="shared" si="9"/>
        <v>-2.0811286996187137</v>
      </c>
    </row>
    <row r="177" spans="15:16" ht="12.75">
      <c r="O177" s="7">
        <f t="shared" si="10"/>
        <v>1.229999999999995</v>
      </c>
      <c r="P177" s="8">
        <f t="shared" si="9"/>
        <v>-1.7760222639711571</v>
      </c>
    </row>
    <row r="178" spans="15:16" ht="12.75">
      <c r="O178" s="7">
        <f t="shared" si="10"/>
        <v>1.2574999999999952</v>
      </c>
      <c r="P178" s="8">
        <f t="shared" si="9"/>
        <v>-1.4474150872394604</v>
      </c>
    </row>
    <row r="179" spans="15:16" ht="12.75">
      <c r="O179" s="7">
        <f t="shared" si="10"/>
        <v>1.2849999999999953</v>
      </c>
      <c r="P179" s="8">
        <f t="shared" si="9"/>
        <v>-1.094191180096237</v>
      </c>
    </row>
    <row r="180" spans="15:16" ht="12.75">
      <c r="O180" s="7">
        <f t="shared" si="10"/>
        <v>1.3124999999999953</v>
      </c>
      <c r="P180" s="8">
        <f t="shared" si="9"/>
        <v>-0.7151847302914325</v>
      </c>
    </row>
    <row r="181" spans="15:16" ht="12.75">
      <c r="O181" s="7">
        <f t="shared" si="10"/>
        <v>1.3399999999999954</v>
      </c>
      <c r="P181" s="8">
        <f t="shared" si="9"/>
        <v>-0.3091782856384704</v>
      </c>
    </row>
    <row r="182" spans="15:16" ht="12.75">
      <c r="O182" s="7">
        <f t="shared" si="10"/>
        <v>1.3674999999999955</v>
      </c>
      <c r="P182" s="8">
        <f t="shared" si="9"/>
        <v>0.12509909414035558</v>
      </c>
    </row>
    <row r="183" spans="15:16" ht="12.75">
      <c r="O183" s="7">
        <f t="shared" si="10"/>
        <v>1.3949999999999956</v>
      </c>
      <c r="P183" s="8">
        <f t="shared" si="9"/>
        <v>0.5889737167091749</v>
      </c>
    </row>
    <row r="184" spans="15:16" ht="12.75">
      <c r="O184" s="7">
        <f t="shared" si="10"/>
        <v>1.4224999999999957</v>
      </c>
      <c r="P184" s="8">
        <f t="shared" si="9"/>
        <v>1.0838291675545895</v>
      </c>
    </row>
    <row r="185" spans="15:16" ht="12.75">
      <c r="O185" s="7">
        <f t="shared" si="10"/>
        <v>1.4499999999999957</v>
      </c>
      <c r="P185" s="8">
        <f t="shared" si="9"/>
        <v>1.6111082515624169</v>
      </c>
    </row>
    <row r="186" spans="15:16" ht="12.75">
      <c r="O186" s="7">
        <f t="shared" si="10"/>
        <v>1.4774999999999958</v>
      </c>
      <c r="P186" s="8">
        <f t="shared" si="9"/>
        <v>2.172314965735162</v>
      </c>
    </row>
    <row r="187" spans="15:16" ht="12.75">
      <c r="O187" s="7">
        <f t="shared" si="10"/>
        <v>1.504999999999996</v>
      </c>
      <c r="P187" s="8">
        <f t="shared" si="9"/>
        <v>2.7690165030502225</v>
      </c>
    </row>
    <row r="188" spans="15:16" ht="12.75">
      <c r="O188" s="7">
        <f t="shared" si="10"/>
        <v>1.532499999999996</v>
      </c>
      <c r="P188" s="8">
        <f t="shared" si="9"/>
        <v>3.402845287458791</v>
      </c>
    </row>
    <row r="189" spans="15:16" ht="12.75">
      <c r="O189" s="7">
        <f t="shared" si="10"/>
        <v>1.559999999999996</v>
      </c>
      <c r="P189" s="8">
        <f t="shared" si="9"/>
        <v>4.075501040025502</v>
      </c>
    </row>
    <row r="190" spans="15:16" ht="12.75">
      <c r="O190" s="7">
        <f t="shared" si="10"/>
        <v>1.5874999999999961</v>
      </c>
      <c r="P190" s="8">
        <f t="shared" si="9"/>
        <v>4.788752876208778</v>
      </c>
    </row>
    <row r="191" spans="15:16" ht="12.75">
      <c r="O191" s="7">
        <f t="shared" si="10"/>
        <v>1.6149999999999962</v>
      </c>
      <c r="P191" s="8">
        <f t="shared" si="9"/>
        <v>5.5444414342819055</v>
      </c>
    </row>
    <row r="192" spans="15:16" ht="12.75">
      <c r="O192" s="7">
        <f t="shared" si="10"/>
        <v>1.6424999999999963</v>
      </c>
      <c r="P192" s="8">
        <f t="shared" si="9"/>
        <v>6.344481034894859</v>
      </c>
    </row>
    <row r="193" spans="15:16" ht="12.75">
      <c r="O193" s="7">
        <f t="shared" si="10"/>
        <v>1.6699999999999964</v>
      </c>
      <c r="P193" s="8">
        <f t="shared" si="9"/>
        <v>7.190861871776786</v>
      </c>
    </row>
    <row r="194" spans="15:16" ht="12.75">
      <c r="O194" s="7">
        <f t="shared" si="10"/>
        <v>1.6974999999999965</v>
      </c>
      <c r="P194" s="8">
        <f t="shared" si="9"/>
        <v>8.085652233579257</v>
      </c>
    </row>
    <row r="195" spans="15:16" ht="12.75">
      <c r="O195" s="7">
        <f t="shared" si="10"/>
        <v>1.7249999999999965</v>
      </c>
      <c r="P195" s="8">
        <f t="shared" si="9"/>
        <v>9.031000756860228</v>
      </c>
    </row>
    <row r="196" spans="15:16" ht="12.75">
      <c r="O196" s="7">
        <f t="shared" si="10"/>
        <v>1.7524999999999966</v>
      </c>
      <c r="P196" s="8">
        <f t="shared" si="9"/>
        <v>10.029138710208734</v>
      </c>
    </row>
    <row r="197" spans="15:16" ht="12.75">
      <c r="O197" s="7">
        <f t="shared" si="10"/>
        <v>1.7799999999999967</v>
      </c>
      <c r="P197" s="8">
        <f aca="true" t="shared" si="11" ref="P197:P205">$I$3*O197^6+$I$4*O197^5+$I$5*O197^4+$I$6*O197^3+$I$7*O197^2+$I$8*O197+$I$9</f>
        <v>11.082382309510269</v>
      </c>
    </row>
    <row r="198" spans="15:16" ht="12.75">
      <c r="O198" s="7">
        <f t="shared" si="10"/>
        <v>1.8074999999999968</v>
      </c>
      <c r="P198" s="8">
        <f t="shared" si="11"/>
        <v>12.19313506435292</v>
      </c>
    </row>
    <row r="199" spans="15:16" ht="12.75">
      <c r="O199" s="7">
        <f aca="true" t="shared" si="12" ref="O199:O205">O198+$P$1</f>
        <v>1.8349999999999969</v>
      </c>
      <c r="P199" s="8">
        <f t="shared" si="11"/>
        <v>13.36389015557419</v>
      </c>
    </row>
    <row r="200" spans="15:16" ht="12.75">
      <c r="O200" s="7">
        <f t="shared" si="12"/>
        <v>1.862499999999997</v>
      </c>
      <c r="P200" s="8">
        <f t="shared" si="11"/>
        <v>14.597232843948603</v>
      </c>
    </row>
    <row r="201" spans="15:16" ht="12.75">
      <c r="O201" s="7">
        <f t="shared" si="12"/>
        <v>1.889999999999997</v>
      </c>
      <c r="P201" s="8">
        <f t="shared" si="11"/>
        <v>15.895842910015954</v>
      </c>
    </row>
    <row r="202" spans="15:16" ht="12.75">
      <c r="O202" s="7">
        <f t="shared" si="12"/>
        <v>1.917499999999997</v>
      </c>
      <c r="P202" s="8">
        <f t="shared" si="11"/>
        <v>17.26249712505032</v>
      </c>
    </row>
    <row r="203" spans="15:16" ht="12.75">
      <c r="O203" s="7">
        <f t="shared" si="12"/>
        <v>1.9449999999999972</v>
      </c>
      <c r="P203" s="8">
        <f t="shared" si="11"/>
        <v>18.700071753169794</v>
      </c>
    </row>
    <row r="204" spans="15:16" ht="12.75">
      <c r="O204" s="7">
        <f t="shared" si="12"/>
        <v>1.9724999999999973</v>
      </c>
      <c r="P204" s="8">
        <f t="shared" si="11"/>
        <v>20.211545084586906</v>
      </c>
    </row>
    <row r="205" spans="15:16" ht="12.75">
      <c r="O205" s="7">
        <f t="shared" si="12"/>
        <v>1.9999999999999973</v>
      </c>
      <c r="P205" s="8">
        <f t="shared" si="11"/>
        <v>21.799999999999837</v>
      </c>
    </row>
  </sheetData>
  <sheetProtection password="EE66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Funktionenplotter für Polynomfunktionen</dc:title>
  <dc:subject/>
  <dc:creator>Helmut Kohorst</dc:creator>
  <cp:keywords/>
  <dc:description/>
  <cp:lastModifiedBy>win98</cp:lastModifiedBy>
  <cp:lastPrinted>2004-03-06T21:07:03Z</cp:lastPrinted>
  <dcterms:created xsi:type="dcterms:W3CDTF">2001-10-28T17:10:36Z</dcterms:created>
  <dcterms:modified xsi:type="dcterms:W3CDTF">2004-03-22T22:50:24Z</dcterms:modified>
  <cp:category/>
  <cp:version/>
  <cp:contentType/>
  <cp:contentStatus/>
</cp:coreProperties>
</file>